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2019年" sheetId="1" r:id="rId1"/>
    <sheet name="2020年" sheetId="2" r:id="rId2"/>
    <sheet name="2021年" sheetId="3" r:id="rId3"/>
    <sheet name="2022年" sheetId="4" r:id="rId4"/>
    <sheet name="2023年" sheetId="5" r:id="rId5"/>
    <sheet name="2024年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<sst xmlns="http://schemas.openxmlformats.org/spreadsheetml/2006/main" count="1593" uniqueCount="1381">
  <si>
    <t>2019年规划核实登记表</t>
  </si>
  <si>
    <t>证号</t>
  </si>
  <si>
    <t>用地单位</t>
  </si>
  <si>
    <t>项目名称</t>
  </si>
  <si>
    <t>用地位置</t>
  </si>
  <si>
    <t>建筑面积（㎡）</t>
  </si>
  <si>
    <t>发证日期</t>
  </si>
  <si>
    <t>ZB-2019001</t>
  </si>
  <si>
    <t>国网江苏省电力有限公司盐城供电分公司</t>
  </si>
  <si>
    <t>220KV蒋圩变电站</t>
  </si>
  <si>
    <t>北京路南、济南路西、太原路北</t>
  </si>
  <si>
    <t>ZB-2019002-2019012</t>
  </si>
  <si>
    <t>江苏德惠建设集团有限公司</t>
  </si>
  <si>
    <t>德惠·尚书府16#楼、18-20#楼、26#楼、28-30#楼、30#楼、36#楼、38#楼、人防地下室</t>
  </si>
  <si>
    <t>阜宁县济南路</t>
  </si>
  <si>
    <t>ZB-2019013、2019014</t>
  </si>
  <si>
    <t xml:space="preserve"> 江苏华杰置业有限公司</t>
  </si>
  <si>
    <t>银领花园1#楼、2#楼</t>
  </si>
  <si>
    <t>香港路北、常州路东</t>
  </si>
  <si>
    <t>ZB-2019015</t>
  </si>
  <si>
    <t>江苏尊年滤料有限公司</t>
  </si>
  <si>
    <t>生产厂房（补证）</t>
  </si>
  <si>
    <t>阜城街道办新桥村一组</t>
  </si>
  <si>
    <t>ZB-2019016-2019023</t>
  </si>
  <si>
    <t>盐城海鑫置业有限公司</t>
  </si>
  <si>
    <t xml:space="preserve"> 海鑫华府5#楼、8#楼、10#楼、13#楼、16#楼
、11#楼、12#楼、15#楼、17#楼、18#楼、19#楼</t>
  </si>
  <si>
    <t>新林路西、新林路南</t>
  </si>
  <si>
    <t>ZB-2019024-2019028</t>
  </si>
  <si>
    <t xml:space="preserve">阜宁县华联液化气有限公司  </t>
  </si>
  <si>
    <t>办公楼、发配电室、罐瓶间、门卫、开票间、消防泵房</t>
  </si>
  <si>
    <t>阜宁县阜益路</t>
  </si>
  <si>
    <t>ZB-2019029-2019036</t>
  </si>
  <si>
    <t>盐城市广源房地产开发有限公司</t>
  </si>
  <si>
    <t>新城花园商业步行街1#楼-3#楼、5#楼-9#楼</t>
  </si>
  <si>
    <t>苏州路东、北京路南</t>
  </si>
  <si>
    <t>ZB-2019037-2019039</t>
  </si>
  <si>
    <t>阜宁县沿海置业有限公司</t>
  </si>
  <si>
    <t>沿海世贸广场B区17#-21#、23#-25#</t>
  </si>
  <si>
    <t>顾庄圆盘东南角</t>
  </si>
  <si>
    <t>ZB-2019045-2019050</t>
  </si>
  <si>
    <t>阜宁县协力机动车环保检测有限公司</t>
  </si>
  <si>
    <t>仓储用房1-3、车辆检测线、车辆检测车间、办公用房</t>
  </si>
  <si>
    <t>阜宁现代服务园窑湾三组、顾庄四组</t>
  </si>
  <si>
    <t>ZB-2019051-2019073</t>
  </si>
  <si>
    <t>江苏新宇建设集团有限公司</t>
  </si>
  <si>
    <t>新宇·书香里3#楼-6#楼、8#-13#楼、15#楼、16#楼、18#-24#楼、26#楼、28#-30#楼</t>
  </si>
  <si>
    <t>阜城镇红星村（苏州路南、天津路东）</t>
  </si>
  <si>
    <t>ZB-2019074</t>
  </si>
  <si>
    <t>江苏宁富食品有限公司</t>
  </si>
  <si>
    <t>研发检测包装中心</t>
  </si>
  <si>
    <t>阜城街道办新桥居委会</t>
  </si>
  <si>
    <t>ZB-2019075</t>
  </si>
  <si>
    <t>江苏华杰置业有限公司</t>
  </si>
  <si>
    <t>银领花园1#楼</t>
  </si>
  <si>
    <t>ZB-2019076、2019077</t>
  </si>
  <si>
    <t>江苏中鼎塑业有限公司</t>
  </si>
  <si>
    <t>1#、2#生产楼</t>
  </si>
  <si>
    <t>阜宁县益林镇倪东村</t>
  </si>
  <si>
    <t>ZB-2019078-2019080</t>
  </si>
  <si>
    <t>盐城市金秋置业有限公司</t>
  </si>
  <si>
    <t>香榭丽花园1#商住楼、2#商住楼、2#住宅楼</t>
  </si>
  <si>
    <t>阜城镇合利居委会三组</t>
  </si>
  <si>
    <t>ZB-2019081</t>
  </si>
  <si>
    <t>江苏国聪新型材料有限公司</t>
  </si>
  <si>
    <t>生产车间</t>
  </si>
  <si>
    <t>阜城街道办新桥村</t>
  </si>
  <si>
    <t>ZB-2019082</t>
  </si>
  <si>
    <t>阜宁新西加油站</t>
  </si>
  <si>
    <t>站房及罩棚</t>
  </si>
  <si>
    <t>阜宁县新沟镇新胜居委会</t>
  </si>
  <si>
    <t>ZB-2019083</t>
  </si>
  <si>
    <t>江苏盐阜公路运输集团阜宁有限公司</t>
  </si>
  <si>
    <t>向阳加油站站房及罩棚</t>
  </si>
  <si>
    <t>阜宁街道办事处长春路北、厦门路</t>
  </si>
  <si>
    <t>ZB-2019084</t>
  </si>
  <si>
    <t>阜宁县益林镇村镇房屋开发有限公司</t>
  </si>
  <si>
    <t>益林中心商业街23#商业楼</t>
  </si>
  <si>
    <t>阜宁县益林镇</t>
  </si>
  <si>
    <t xml:space="preserve">ZB-2019085-20190101  </t>
  </si>
  <si>
    <t>新城花园B区3#楼、5#楼、6#楼、9#楼、13#楼、15#楼、16#楼、20#楼、21#楼、22#楼、27#楼-29#楼38#楼-40#楼、2#商铺</t>
  </si>
  <si>
    <t>阜宁县苏州路</t>
  </si>
  <si>
    <t>ZB-20190102-20190106</t>
  </si>
  <si>
    <t>江苏联益房地产开发有限公司</t>
  </si>
  <si>
    <t>阳光华庭4#楼-8#楼、8#-12#之间附房</t>
  </si>
  <si>
    <t>县院城南分院北地块</t>
  </si>
  <si>
    <t>ZB-20190107-20190110</t>
  </si>
  <si>
    <t xml:space="preserve">江苏美林堡木业有限公司  </t>
  </si>
  <si>
    <t>深加工车间、成品库、刨花板车间、综合配电楼</t>
  </si>
  <si>
    <t>阜宁经济开发区湘江路</t>
  </si>
  <si>
    <t>ZB-20190111-20190124</t>
  </si>
  <si>
    <t>阜宁县聚源置业有限公司</t>
  </si>
  <si>
    <t>水岸丽都5#楼、6#楼、10#楼、11#楼、16#楼、17#楼、21#楼、22#楼、23#楼、58#楼、59#楼、60#楼、61#楼、62#楼</t>
  </si>
  <si>
    <t>阜城镇城南村五组、六组</t>
  </si>
  <si>
    <t>ZB-20190125</t>
  </si>
  <si>
    <t xml:space="preserve">阜宁县陈良农机油品门市部   </t>
  </si>
  <si>
    <t xml:space="preserve"> 农机加油站站房、罩棚</t>
  </si>
  <si>
    <t>阜宁县陈良镇新涂村</t>
  </si>
  <si>
    <t>ZB-20190126-20190131</t>
  </si>
  <si>
    <t xml:space="preserve"> 江苏东方滤袋股份有限公司</t>
  </si>
  <si>
    <t>1-4号厂房、办公楼、研发中心</t>
  </si>
  <si>
    <t>阜城街道办事处缪黄村一组、新桥居委会八组</t>
  </si>
  <si>
    <t>ZB-20190132</t>
  </si>
  <si>
    <t xml:space="preserve">阜宁县中洲阀门有限公司   </t>
  </si>
  <si>
    <t>年产2000吨2寸—36寸锻件高精度球阀部件精加工</t>
  </si>
  <si>
    <r>
      <rPr>
        <sz val="12"/>
        <color rgb="FF000000"/>
        <rFont val="宋体"/>
        <charset val="134"/>
      </rPr>
      <t>阜城镇通榆北路</t>
    </r>
    <r>
      <rPr>
        <sz val="12"/>
        <color rgb="FF000000"/>
        <rFont val="PingFang SC"/>
        <charset val="134"/>
      </rPr>
      <t>168</t>
    </r>
    <r>
      <rPr>
        <sz val="12"/>
        <color rgb="FF000000"/>
        <rFont val="宋体"/>
        <charset val="134"/>
      </rPr>
      <t>号</t>
    </r>
  </si>
  <si>
    <t>ZB-20190133-20190135</t>
  </si>
  <si>
    <t>阜宁县广发房地产开发有限公司</t>
  </si>
  <si>
    <t>育才花苑1#-3#楼</t>
  </si>
  <si>
    <t>阜宁县东沟镇</t>
  </si>
  <si>
    <t>ZB-20190136-20190144</t>
  </si>
  <si>
    <t>锦绣华庭1#-8#楼、13#楼</t>
  </si>
  <si>
    <t>ZB-20190145、20190146</t>
  </si>
  <si>
    <t xml:space="preserve">江苏乾宝生物科技有限公司   </t>
  </si>
  <si>
    <t>生产厂房、动力中心</t>
  </si>
  <si>
    <t>阜宁县郭墅镇西北村</t>
  </si>
  <si>
    <t>ZB-20190147-20190154</t>
  </si>
  <si>
    <t>天鹅丽都二期26#楼-28#楼、31#-33#楼、26#-31#楼之间商业、26#楼南侧商业</t>
  </si>
  <si>
    <t>阜城镇孙桥村一组</t>
  </si>
  <si>
    <t>ZB-20190155-20190157</t>
  </si>
  <si>
    <t>阜宁县益林镇村镇房屋开发有限责任公司</t>
  </si>
  <si>
    <t>益林中心商业街1#-3#商住楼</t>
  </si>
  <si>
    <t>ZB-20190158</t>
  </si>
  <si>
    <t>江苏晨鹏盛达置业有限公司</t>
  </si>
  <si>
    <t>晨鹏逸品阁商业</t>
  </si>
  <si>
    <t>阜宁县自来水公司宿舍北地块</t>
  </si>
  <si>
    <t>ZB-20190159</t>
  </si>
  <si>
    <t>阜宁闻新房地产开发有限公司</t>
  </si>
  <si>
    <t>书香大厦</t>
  </si>
  <si>
    <t>阜宁县阜城大街南、大关路东</t>
  </si>
  <si>
    <t>ZB-20190160-20190163</t>
  </si>
  <si>
    <t>阜宁县益晟房地产开发有限责任公司</t>
  </si>
  <si>
    <t>益林学府花苑8#-10#楼、13#楼</t>
  </si>
  <si>
    <t>ZB-20190164-20190170</t>
  </si>
  <si>
    <t xml:space="preserve">阜宁顶盛房地产开发有限公司  </t>
  </si>
  <si>
    <t>顶盛华府3#楼、7-12#楼</t>
  </si>
  <si>
    <t>阜城镇施庄社区和平居委会</t>
  </si>
  <si>
    <t>ZB-20190171-20190179</t>
  </si>
  <si>
    <t>姚园新街1#楼-9#楼</t>
  </si>
  <si>
    <t>ZB-20190180-201980182</t>
  </si>
  <si>
    <t>江苏金振达科技有限公司</t>
  </si>
  <si>
    <t xml:space="preserve">1#厂房、2#厂房、办公楼
</t>
  </si>
  <si>
    <t>阜城街道办缪黄村四组</t>
  </si>
  <si>
    <t>ZB-20190183</t>
  </si>
  <si>
    <t>阜宁县供销社集团公司</t>
  </si>
  <si>
    <t>供销物流配送中心</t>
  </si>
  <si>
    <t>阜城街道办崔湾村二组、孙桥村五组</t>
  </si>
  <si>
    <t>ZB-20190184-20190190</t>
  </si>
  <si>
    <t>盐城市宁润玻璃制品有限公司</t>
  </si>
  <si>
    <t xml:space="preserve">成品库一、成品库二、生产厂房、生产值班室、研发中心、石英砂库、配电房
</t>
  </si>
  <si>
    <t>阜宁县新沟镇</t>
  </si>
  <si>
    <t>ZB-20190191-20190203</t>
  </si>
  <si>
    <t>盐城东鑫置业有限公司</t>
  </si>
  <si>
    <t>东鑫花园1#、2#、3#、5#、6#、8#-13#、15#、16#</t>
  </si>
  <si>
    <t>阜城镇施庄和平居委会</t>
  </si>
  <si>
    <t>ZB-20190204-20190218</t>
  </si>
  <si>
    <t>江苏宝丰商博城置业有限公司</t>
  </si>
  <si>
    <t>宝丰国际商博城45#-59#</t>
  </si>
  <si>
    <t>开发区黄舍居委会四组、专榆居委会六组</t>
  </si>
  <si>
    <t xml:space="preserve">ZB-20190219-ZB-20190220 </t>
  </si>
  <si>
    <t xml:space="preserve">阜宁县益林镇村镇房屋开发有限责任公司  </t>
  </si>
  <si>
    <t>凯发花苑1#楼、2#楼</t>
  </si>
  <si>
    <t>ZB-20190221-20190224</t>
  </si>
  <si>
    <t>城中花苑1#-3#楼、5#楼</t>
  </si>
  <si>
    <t>阜宁县益林镇益东社区</t>
  </si>
  <si>
    <t>ZB-20190225</t>
  </si>
  <si>
    <t xml:space="preserve">盐城国泰置业有限公司  </t>
  </si>
  <si>
    <t>海亚莊园21#楼</t>
  </si>
  <si>
    <t>阜宁县益林镇益东居委会</t>
  </si>
  <si>
    <t>ZB-20190226-20190227</t>
  </si>
  <si>
    <t>江苏应流机械制造有限责任公司</t>
  </si>
  <si>
    <t>毛坯车间（锯料车间扩建）、模具一车间（锻造一车间扩建）</t>
  </si>
  <si>
    <t>阜宁县花园街道办事处码头居委会</t>
  </si>
  <si>
    <t>ZB-20190228</t>
  </si>
  <si>
    <t>阜宁县江宇仪表阀门厂</t>
  </si>
  <si>
    <t>3#厂房</t>
  </si>
  <si>
    <t>阜宁县经济开发区黄码路</t>
  </si>
  <si>
    <t>ZB-20190229-20190230</t>
  </si>
  <si>
    <t>阜宁富德太阳能发电有限公司</t>
  </si>
  <si>
    <t>1#、2#厂房</t>
  </si>
  <si>
    <t>阜宁县现代服务业园区城河东路</t>
  </si>
  <si>
    <t>ZB-20190231-20190236</t>
  </si>
  <si>
    <t>江苏木林森置业发展有限公司</t>
  </si>
  <si>
    <t>和顺商业街1#-6#楼</t>
  </si>
  <si>
    <t>上海路东、太原路南地块</t>
  </si>
  <si>
    <t>ZB-20190237-20190238</t>
  </si>
  <si>
    <t>盐城昊亚电力设备有限公司</t>
  </si>
  <si>
    <t>开发区骥超居委会</t>
  </si>
  <si>
    <t>ZB-20190239</t>
  </si>
  <si>
    <t xml:space="preserve">盐城金马化工有限公司   </t>
  </si>
  <si>
    <t>三车间</t>
  </si>
  <si>
    <t>阜宁澳洋工业园区</t>
  </si>
  <si>
    <t>ZB-20190240-20190243</t>
  </si>
  <si>
    <t>阜宁智慧建筑产业园投资发展有限公司</t>
  </si>
  <si>
    <t>PC项目、检测中心、料仓2、球磨车间及砂石料仓1</t>
  </si>
  <si>
    <t>阜宁县新沟镇新沟村</t>
  </si>
  <si>
    <t>22019/12/31</t>
  </si>
  <si>
    <t>ZB-20190244-20190248</t>
  </si>
  <si>
    <t>盐城双马服饰有限公司</t>
  </si>
  <si>
    <t>1#生产楼、1#车间、2#车间、3#车间、4#车间</t>
  </si>
  <si>
    <t>三灶镇九灶村</t>
  </si>
  <si>
    <t>2020年规划核实登记表</t>
  </si>
  <si>
    <t>单位</t>
  </si>
  <si>
    <t>坐落</t>
  </si>
  <si>
    <t>320923202000001</t>
  </si>
  <si>
    <t>江苏唐城置业有限公司</t>
  </si>
  <si>
    <t>东唐商业中心1#-3#楼及门卫S1#-S3#、S4#-S5#、S6#-S8#楼等</t>
  </si>
  <si>
    <t>香港路北侧</t>
  </si>
  <si>
    <t>2020.3.16</t>
  </si>
  <si>
    <t>320923202000002</t>
  </si>
  <si>
    <t>江苏亚旗环保科技有限公司</t>
  </si>
  <si>
    <t>仓库、1#车间、2#车间、消防泵房、配电房、污水站、机修车间（补证）</t>
  </si>
  <si>
    <t>东沙岗村</t>
  </si>
  <si>
    <t>2020.3.24</t>
  </si>
  <si>
    <t>320923202000003</t>
  </si>
  <si>
    <t>江苏清湖环保科技有限公司</t>
  </si>
  <si>
    <t>1#厂房及配电房、2#厂房、
3#厂房</t>
  </si>
  <si>
    <t>板胡居委会九组</t>
  </si>
  <si>
    <t>2020.3.27</t>
  </si>
  <si>
    <t>320923202000004</t>
  </si>
  <si>
    <t>阜宁县交通投资有限公司</t>
  </si>
  <si>
    <t>综合服务中心（补证）</t>
  </si>
  <si>
    <t>吴滩镇老沙村</t>
  </si>
  <si>
    <t>320923202000005</t>
  </si>
  <si>
    <t>江苏星红达网络科技有限公司</t>
  </si>
  <si>
    <t>物流中心、仓储中心</t>
  </si>
  <si>
    <t>顾庄圆盘西侧</t>
  </si>
  <si>
    <t>2020.3.30</t>
  </si>
  <si>
    <t>320923202000006</t>
  </si>
  <si>
    <t>江苏中成紧固技术发展股份
有限公司</t>
  </si>
  <si>
    <t>第一车间接建工程一、工程二</t>
  </si>
  <si>
    <t>邓灶居委会</t>
  </si>
  <si>
    <t>2020.4.1</t>
  </si>
  <si>
    <t>320923202000007</t>
  </si>
  <si>
    <t>盐城陈宇玻璃有限公司</t>
  </si>
  <si>
    <t>1#厂房、2#厂房</t>
  </si>
  <si>
    <t>阜城街道办缪黄村二组</t>
  </si>
  <si>
    <t>2020.4.8</t>
  </si>
  <si>
    <t>320923202000008</t>
  </si>
  <si>
    <t>盐城阿特斯协鑫阳光电力科技
有限公司</t>
  </si>
  <si>
    <t>新建8吨/小时天然气蒸汽锅炉技改
项目</t>
  </si>
  <si>
    <t>花园街道邓灶居委会四组</t>
  </si>
  <si>
    <t>2020.4.14</t>
  </si>
  <si>
    <t>320923202000009</t>
  </si>
  <si>
    <t>江苏富盛置业有限公司</t>
  </si>
  <si>
    <t>东益花苑1#、2#、6#、7#、8#、13#、15#、3#、5#、9#、20#、21#、16#楼</t>
  </si>
  <si>
    <t>东沟镇海北居委会健康路</t>
  </si>
  <si>
    <t>2020.4.15</t>
  </si>
  <si>
    <t>320923202000010</t>
  </si>
  <si>
    <t>阜宁县广发房地产开发有限
公司</t>
  </si>
  <si>
    <t>华府景城2#、3#、10#、11#、
5#、1#、6#</t>
  </si>
  <si>
    <t>东沟镇育才路8号</t>
  </si>
  <si>
    <t>2020.4.16</t>
  </si>
  <si>
    <t>320923202000011</t>
  </si>
  <si>
    <t>江苏绿瑞特环境科技有限公司</t>
  </si>
  <si>
    <t>一车间、二车间、三车间、仓库一、仓库二、综合楼、消防泵房</t>
  </si>
  <si>
    <t>阜宁县高新区马河村</t>
  </si>
  <si>
    <t>320923202000012</t>
  </si>
  <si>
    <t>江苏恒生环保科技有限公司</t>
  </si>
  <si>
    <t>新建生产厂房</t>
  </si>
  <si>
    <t>阜城镇缪黄村四组</t>
  </si>
  <si>
    <t>2020.4.20</t>
  </si>
  <si>
    <t>320923202000013</t>
  </si>
  <si>
    <t>稀氟沉淀池、纯水站</t>
  </si>
  <si>
    <t>2020.4.28</t>
  </si>
  <si>
    <t>320923202000014</t>
  </si>
  <si>
    <t>江苏赛恩洛克流体系统科技
有限公司</t>
  </si>
  <si>
    <t>办公、厂房</t>
  </si>
  <si>
    <t>现代服务园区华山路36号</t>
  </si>
  <si>
    <t>1039.68,2092.44</t>
  </si>
  <si>
    <t>320923202000015</t>
  </si>
  <si>
    <t>阜宁县北沙海峡加油站</t>
  </si>
  <si>
    <t>加油站改建（站房及罩棚）</t>
  </si>
  <si>
    <t>羊寨镇北沙居委会</t>
  </si>
  <si>
    <t>2020.5.7</t>
  </si>
  <si>
    <t>320923202000016</t>
  </si>
  <si>
    <t>江苏宏远铜业有限公司</t>
  </si>
  <si>
    <t>1#、2#生产楼（补证）、1#、2#
厂房（补证）</t>
  </si>
  <si>
    <t>阜城镇滤料产业园春华路</t>
  </si>
  <si>
    <t>320923202000017</t>
  </si>
  <si>
    <t>盐城三和管桩有限公司</t>
  </si>
  <si>
    <t>生产配套用房</t>
  </si>
  <si>
    <t>阜宁县澳洋工业园</t>
  </si>
  <si>
    <t>2020.5.11</t>
  </si>
  <si>
    <t>320923202000018</t>
  </si>
  <si>
    <t>德惠.尚书府39#、40#楼</t>
  </si>
  <si>
    <t>济南路与北京路交界处</t>
  </si>
  <si>
    <t>2020.5.13</t>
  </si>
  <si>
    <t>320923202000019</t>
  </si>
  <si>
    <t>盐城货之家仓储服务有限公司</t>
  </si>
  <si>
    <t>库房一、库房二、库房三、库房四</t>
  </si>
  <si>
    <t>阜宁县现代服务业园区
顾庄居委会</t>
  </si>
  <si>
    <t>2020.5.14</t>
  </si>
  <si>
    <t>320923202000020</t>
  </si>
  <si>
    <t>江苏蓝天环保集团有限公司</t>
  </si>
  <si>
    <t>5#车间</t>
  </si>
  <si>
    <t>阜城镇滤料产业园</t>
  </si>
  <si>
    <t>2020.5.15</t>
  </si>
  <si>
    <t>320923202000021</t>
  </si>
  <si>
    <t>盐城市超强空调设备有限公司</t>
  </si>
  <si>
    <t>1#车间、2#车间、3#车间（补证）生产楼(补证）</t>
  </si>
  <si>
    <t>吴滩镇工业园</t>
  </si>
  <si>
    <t>320923202000022</t>
  </si>
  <si>
    <t>阜宁县富莱特照明电器有限
公司</t>
  </si>
  <si>
    <t>4#厂房（补证）、5#厂房（补证）</t>
  </si>
  <si>
    <t>阜城街道办缪黄村四组
（原六组）</t>
  </si>
  <si>
    <t>2020.5.20</t>
  </si>
  <si>
    <t>320923202000023</t>
  </si>
  <si>
    <t>新建废水高效脱滤及制氮项目</t>
  </si>
  <si>
    <t>阜宁县经济开发区协鑫
大道88号</t>
  </si>
  <si>
    <t>2020.5.21</t>
  </si>
  <si>
    <t>320923202000024</t>
  </si>
  <si>
    <t>阜宁协鑫房地产开发有限公司</t>
  </si>
  <si>
    <t>18#-23#楼、25#楼</t>
  </si>
  <si>
    <t>天津路西侧</t>
  </si>
  <si>
    <t>2020.5.22</t>
  </si>
  <si>
    <t>320923202000025</t>
  </si>
  <si>
    <t>江苏坤威电力科技有限公司</t>
  </si>
  <si>
    <t>生产楼（补证）1#、2#厂房（补证）</t>
  </si>
  <si>
    <t>阜城环保滤料产业园28号</t>
  </si>
  <si>
    <t>2020.6.3</t>
  </si>
  <si>
    <t>320923202000026</t>
  </si>
  <si>
    <t>江苏中尼机械科技有限公司</t>
  </si>
  <si>
    <t>1#厂房、3#厂房、生产楼</t>
  </si>
  <si>
    <t>三灶镇工业园区</t>
  </si>
  <si>
    <t>2020.6.4</t>
  </si>
  <si>
    <t>320923202000027</t>
  </si>
  <si>
    <t>阜宁双益环保设备有限公司</t>
  </si>
  <si>
    <t>厂房</t>
  </si>
  <si>
    <t>高新区伟三路</t>
  </si>
  <si>
    <t>2020.6.9</t>
  </si>
  <si>
    <t>320923202000028</t>
  </si>
  <si>
    <t>阜宁县城北房地产开发有限
公司</t>
  </si>
  <si>
    <t>盛利家园1#、3#、5#、7#、9#、11#楼、7#-9#之间、9#-11#之间、11#北侧附房、1#南侧、5#南侧、7#南侧、1#-3#之间、3#-5#之间、7#-9#之间附房</t>
  </si>
  <si>
    <t>胜利路西侧</t>
  </si>
  <si>
    <t>2020.6.10</t>
  </si>
  <si>
    <t>320923202000029</t>
  </si>
  <si>
    <t>盐城弘益置业有限公司</t>
  </si>
  <si>
    <t>向阳人家1#-2#、6#、8#-13#、15#、16#、18#-23#、26#-29#、
23#附房、23#-29#等（43幢）</t>
  </si>
  <si>
    <t>向阳路北侧</t>
  </si>
  <si>
    <t>320923202000030</t>
  </si>
  <si>
    <t>书香里附房、1#楼、2#楼、北附房</t>
  </si>
  <si>
    <t>苏州路西侧</t>
  </si>
  <si>
    <t>320923202000031</t>
  </si>
  <si>
    <t>世纪电缆有限公司</t>
  </si>
  <si>
    <t>1#生产楼（补证）1#厂房（补）
2#厂房（补）2#生产楼</t>
  </si>
  <si>
    <t>阜城滤料产业园</t>
  </si>
  <si>
    <t>320923202000032</t>
  </si>
  <si>
    <t>阜宁协鑫再生能源发电有限
公司</t>
  </si>
  <si>
    <t>油泵房、主厂房、综合楼、小泵房
等（7个）</t>
  </si>
  <si>
    <t>高新区工业园</t>
  </si>
  <si>
    <t>2020.6.11</t>
  </si>
  <si>
    <t>320923202000033</t>
  </si>
  <si>
    <t>江苏鹏鼎置业有限公司</t>
  </si>
  <si>
    <t>城北家园1#、2#、3#楼</t>
  </si>
  <si>
    <t>通榆北路东侧</t>
  </si>
  <si>
    <t>2020.6.12</t>
  </si>
  <si>
    <t>320923202000034</t>
  </si>
  <si>
    <t>阜宁巨汇包装制品有限公司</t>
  </si>
  <si>
    <t>泡沫包装项目厂房</t>
  </si>
  <si>
    <t>益林工业园区</t>
  </si>
  <si>
    <t>2020.6.15</t>
  </si>
  <si>
    <t>320923202000035</t>
  </si>
  <si>
    <t>盐城市星火阀业制造股份有限
公司</t>
  </si>
  <si>
    <t>生产综合车间</t>
  </si>
  <si>
    <t>施庄工业园86号</t>
  </si>
  <si>
    <t>2020.6.17</t>
  </si>
  <si>
    <t>320923202000036</t>
  </si>
  <si>
    <t>盐城森诺建材科技有限公司</t>
  </si>
  <si>
    <t>生产厂房（一）（补证）</t>
  </si>
  <si>
    <t>新沟镇新盛居委会</t>
  </si>
  <si>
    <t>2020.6.18</t>
  </si>
  <si>
    <t>320923202000037</t>
  </si>
  <si>
    <t>盐城市广源房地产开发有限
公司</t>
  </si>
  <si>
    <t>新城花园B区30#-32#、33#、
35#-37#、1#商业步行街、1#-3#
、5#-9#楼</t>
  </si>
  <si>
    <t>苏州路东侧</t>
  </si>
  <si>
    <t>2020.6.19</t>
  </si>
  <si>
    <t>320923202000038</t>
  </si>
  <si>
    <t>阜宁智慧建筑产业园投资发展
有限公司</t>
  </si>
  <si>
    <t>仓库及机修车间（补证）门卫1-3
（补证）、配电房（补证）
实训车间、卫生间（补证）</t>
  </si>
  <si>
    <t>新沟智慧产业园一路1号</t>
  </si>
  <si>
    <t>2020.6.28</t>
  </si>
  <si>
    <t>320923202000039</t>
  </si>
  <si>
    <t>锅炉房（补证）</t>
  </si>
  <si>
    <t>2020.6.30</t>
  </si>
  <si>
    <t>320923202000040</t>
  </si>
  <si>
    <t>阜宁县益林镇倪东村、
振业村</t>
  </si>
  <si>
    <t>2020.7.2</t>
  </si>
  <si>
    <t>320923202000041</t>
  </si>
  <si>
    <t>阜宁县益林镇村镇房屋开发有
限责任公司</t>
  </si>
  <si>
    <t>星辰小区1#商住楼</t>
  </si>
  <si>
    <t>益林镇大东居委会</t>
  </si>
  <si>
    <t>2020.7.3</t>
  </si>
  <si>
    <t>320923202000042</t>
  </si>
  <si>
    <t>星辰小区2#商住楼</t>
  </si>
  <si>
    <t>320923202000043</t>
  </si>
  <si>
    <t>盐城市沪凌木业有限公司</t>
  </si>
  <si>
    <t>1#厂房及生产楼、2#厂房、3#厂
房、4#厂房及2#生产楼</t>
  </si>
  <si>
    <t>羊寨镇工业园区</t>
  </si>
  <si>
    <t>2020.7.6</t>
  </si>
  <si>
    <t>320923202000044</t>
  </si>
  <si>
    <t>上伟（江苏)碳纤复合材料有
限公司</t>
  </si>
  <si>
    <t>1#仓库、3#厂房</t>
  </si>
  <si>
    <t>经济开发区协鑫大道26号</t>
  </si>
  <si>
    <t>2020.7.9</t>
  </si>
  <si>
    <t>320923202000045</t>
  </si>
  <si>
    <t>江苏绿佳饮品有限公司</t>
  </si>
  <si>
    <t>1#-8#厂房</t>
  </si>
  <si>
    <t>经济开发区黄码路</t>
  </si>
  <si>
    <t>2020.7.15</t>
  </si>
  <si>
    <t>320923202000046</t>
  </si>
  <si>
    <t>淮海嘉园1#、2#商住楼</t>
  </si>
  <si>
    <t>益林镇益西居委会三组</t>
  </si>
  <si>
    <t>2020.7.20</t>
  </si>
  <si>
    <t>320923202000047</t>
  </si>
  <si>
    <t>江苏享旺阀门有限公司</t>
  </si>
  <si>
    <t>1#车间（补证）、2#车间（补证）
生产楼（补）</t>
  </si>
  <si>
    <t>阜宁县阜城街道办城东
村八组</t>
  </si>
  <si>
    <t>2020.7.29</t>
  </si>
  <si>
    <t>320923202000048</t>
  </si>
  <si>
    <t>阜宁县新阜宁液化气有限公司</t>
  </si>
  <si>
    <t>自行车库、办公楼（1）（2）、门卫、罐瓶间汽车库、新瓶库、备件库</t>
  </si>
  <si>
    <t>和平居委会三组</t>
  </si>
  <si>
    <t>2020.8.5</t>
  </si>
  <si>
    <t>320923202000049</t>
  </si>
  <si>
    <t>盐城金秋置业有限公司</t>
  </si>
  <si>
    <t>合利香榭丽花园6号、7号住宅楼、</t>
  </si>
  <si>
    <t>吴滩街道合利居委会</t>
  </si>
  <si>
    <t>2020.8.10</t>
  </si>
  <si>
    <t>320923202000050</t>
  </si>
  <si>
    <t>江苏富顺房地产开发有限公司</t>
  </si>
  <si>
    <t>名都花园17#楼-23#楼</t>
  </si>
  <si>
    <t>天津路东侧</t>
  </si>
  <si>
    <t>2020.8.18</t>
  </si>
  <si>
    <t>320923202000051</t>
  </si>
  <si>
    <t>江苏金海新能源发电有限公司</t>
  </si>
  <si>
    <t>芦浦镇9MW分散式风电及10KV电力
线路送出</t>
  </si>
  <si>
    <t>芦浦村</t>
  </si>
  <si>
    <t>2020.8.20</t>
  </si>
  <si>
    <t>320923202000052</t>
  </si>
  <si>
    <t>阜宁中垦三农农产品市场有限
公司</t>
  </si>
  <si>
    <t>中垦三农农产品批发市场24#-31#楼、36#楼、32#-35#楼及大棚</t>
  </si>
  <si>
    <t>方黄村3组</t>
  </si>
  <si>
    <t>2020.8.21</t>
  </si>
  <si>
    <t>320923202000053</t>
  </si>
  <si>
    <t>阜宁澳洋科技有限责任公司</t>
  </si>
  <si>
    <t>原液车间、酸站车间、纺练车间、
控制室配电室、干吸净化、燃烧炉、吸附阀室、吸附槽一、吸附槽二、吸附风机房、碱洗风机房、空压制氮车间、循环水池及泵房、静压室三、110KV站、热力站、五金库、二硫化碳罐区、酸碱罐（泵房）、动力循环水站、静压室一、静压室二、酸站循环冷却水站、调节池（泵房）、消防泵房及水池</t>
  </si>
  <si>
    <t>郭墅镇东沙港居委会</t>
  </si>
  <si>
    <t>2020.8.26</t>
  </si>
  <si>
    <t>320923202000054</t>
  </si>
  <si>
    <t>锦绣华庭9#、10#、11#、12#楼</t>
  </si>
  <si>
    <t>东沟镇黎明村6组</t>
  </si>
  <si>
    <t>2020.8.28</t>
  </si>
  <si>
    <t>320923202000055</t>
  </si>
  <si>
    <t>天鹅丽都1#综合楼、37#-39#楼
31#楼北侧商业、37#楼东侧商业</t>
  </si>
  <si>
    <t>长春路南侧</t>
  </si>
  <si>
    <t>2020.9.3</t>
  </si>
  <si>
    <t>320923202000056</t>
  </si>
  <si>
    <t>江苏杰禹防水科技有限公司</t>
  </si>
  <si>
    <t>1#厂房、2#厂房、3#、4#厂房
研发生产楼</t>
  </si>
  <si>
    <t>陈良镇新涂村</t>
  </si>
  <si>
    <t>2020.9.11</t>
  </si>
  <si>
    <t>320923202000057</t>
  </si>
  <si>
    <t>盐城雄文环保科技有限公司</t>
  </si>
  <si>
    <t>新建5#厂房</t>
  </si>
  <si>
    <t>阜城新林路8号</t>
  </si>
  <si>
    <t>320923202000058</t>
  </si>
  <si>
    <t>海鑫华府1#商业、1#转角商业、2#商业
、海鑫华府2#楼、3#楼、6#楼、7#楼、
9#楼</t>
  </si>
  <si>
    <t>阜城街道 光明社区一、
二组</t>
  </si>
  <si>
    <t>2020.9.18</t>
  </si>
  <si>
    <t>320923202000059</t>
  </si>
  <si>
    <t>江苏宏涛置业有限公司</t>
  </si>
  <si>
    <t>西城沁园21#、22#楼、商业附房3、4</t>
  </si>
  <si>
    <t>城河西路北侧</t>
  </si>
  <si>
    <t>2020.9.23</t>
  </si>
  <si>
    <t>320923202000060</t>
  </si>
  <si>
    <t>盐城坤辰地产置业有限公司</t>
  </si>
  <si>
    <t>天泽府1#-6#楼、1#-3#之间商业、3#-5#之间商业</t>
  </si>
  <si>
    <t>320923202000061-1</t>
  </si>
  <si>
    <t>鑫鑫花苑三期5、9、11、12#</t>
  </si>
  <si>
    <t>益林益东居委会星辰大
道北</t>
  </si>
  <si>
    <t>2020.9.24</t>
  </si>
  <si>
    <t>320923202000061</t>
  </si>
  <si>
    <t>鑫鑫花苑三期1、2、3、4、7、8、10#</t>
  </si>
  <si>
    <t>2020.11.9</t>
  </si>
  <si>
    <t>320923202000062</t>
  </si>
  <si>
    <t>江苏金沙湖温泉酒店管理有限
责任公司</t>
  </si>
  <si>
    <t>温泉综合楼、室内温泉馆、地库</t>
  </si>
  <si>
    <t>S329省道北侧</t>
  </si>
  <si>
    <t>320923202000063</t>
  </si>
  <si>
    <t>万州商贸</t>
  </si>
  <si>
    <t>阜城镇扬州路东、
盐城路南</t>
  </si>
  <si>
    <t>2020.9.27</t>
  </si>
  <si>
    <t>320923202000064</t>
  </si>
  <si>
    <t>阜宁县中恒房地产开发有限责
任公司</t>
  </si>
  <si>
    <t>中恒嘉园北园3#住宅楼</t>
  </si>
  <si>
    <t>益林镇大东社区居委会</t>
  </si>
  <si>
    <t>2020.10.21</t>
  </si>
  <si>
    <t>320923202000065</t>
  </si>
  <si>
    <t>江苏富航科技有限公司</t>
  </si>
  <si>
    <t>1#厂房（补证）、2#厂房（补证）
3#厂房（补证）、4#厂房（补证）
5#厂房（补证）</t>
  </si>
  <si>
    <t>吴滩工业园区春晖路6号</t>
  </si>
  <si>
    <t>2020.10.23</t>
  </si>
  <si>
    <t>320923202000066</t>
  </si>
  <si>
    <t>阜宁县阜城镇娃娃幼儿园</t>
  </si>
  <si>
    <t>阜城镇娃娃幼儿园4#、5#楼
（补证）</t>
  </si>
  <si>
    <t>阜城镇城东村九组</t>
  </si>
  <si>
    <t>2020.10.25</t>
  </si>
  <si>
    <t>320923202000067</t>
  </si>
  <si>
    <t>阜宁县瀚海环保设备有限公司</t>
  </si>
  <si>
    <t>厂房及办公楼</t>
  </si>
  <si>
    <t>陈良镇成俊全明创业集
聚区3号</t>
  </si>
  <si>
    <t>2020.11.2</t>
  </si>
  <si>
    <t>320923202000068</t>
  </si>
  <si>
    <t>阜宁明泰房地产开发有限公司</t>
  </si>
  <si>
    <t>常青藤1#、2#、11#、12#、13#、
14#、23#、24#、25#、35#、36#楼</t>
  </si>
  <si>
    <t>扬州路东侧</t>
  </si>
  <si>
    <t>320923202000069</t>
  </si>
  <si>
    <t>阜宁顶盛房地产开发有限公司</t>
  </si>
  <si>
    <t>顶盛华府5#、6#楼</t>
  </si>
  <si>
    <t>香港路西侧</t>
  </si>
  <si>
    <t>2020.11.5</t>
  </si>
  <si>
    <t>320923202000070</t>
  </si>
  <si>
    <t>江苏丽王科技股份有限公司</t>
  </si>
  <si>
    <t>仓库4、5、6；八车间、七车间、九车间
、附属用房、食堂浴室、固废处理车间</t>
  </si>
  <si>
    <t>高新开发区</t>
  </si>
  <si>
    <t>320923202000071</t>
  </si>
  <si>
    <t>江苏太源电力工程有限公司</t>
  </si>
  <si>
    <t>办公楼、生产车间一、二、1#厂房
、2#厂房</t>
  </si>
  <si>
    <t>陈良镇新涂村五组</t>
  </si>
  <si>
    <t>320923202000072</t>
  </si>
  <si>
    <t>江苏万洲置业有限公司</t>
  </si>
  <si>
    <t>阜宁县鸿泰商贸楼</t>
  </si>
  <si>
    <t>阜宁县阜城街道办城西
居委会二组</t>
  </si>
  <si>
    <t>2020.11.12</t>
  </si>
  <si>
    <t>320923202000073</t>
  </si>
  <si>
    <t>阜宁县中恒房地产开发有限
公司</t>
  </si>
  <si>
    <t>国泰花苑1#2#3#</t>
  </si>
  <si>
    <t>益林镇益东社区</t>
  </si>
  <si>
    <t>2020.11.16</t>
  </si>
  <si>
    <t>320923202000074</t>
  </si>
  <si>
    <t>盐城华钛化学有限公司</t>
  </si>
  <si>
    <t>2#粗双乙烯铜装置、精双乙烯铜装置
、双乙苯胺车间、综合楼、二期冷冻站
、冷冻站配电室、消防泵房、乙类仓库、
焚烧炉房、3#丙类仓库、低压配电室、
双乙烯铜分控制室、空压站及机修间</t>
  </si>
  <si>
    <t>郭墅镇马河村</t>
  </si>
  <si>
    <t>2020.11.27</t>
  </si>
  <si>
    <t>320923202000075</t>
  </si>
  <si>
    <t>鑫鑫花苑二期1#、2#、3#</t>
  </si>
  <si>
    <t>益林镇大东社区三组</t>
  </si>
  <si>
    <t>2020.12.1</t>
  </si>
  <si>
    <t>320923202000076</t>
  </si>
  <si>
    <t>文晟华庭1#、2#、3#、5#、6#、
8#-13#、15#、16#、18#-23#、
26#、28#住宅楼，沿街商业1#-2#之间附房、1-5#之间附房、5-10#之间附房、10-15#之间附房、15-19#之间附房、23#南侧、23-集中商业、29#南和29#-30#之间</t>
  </si>
  <si>
    <t>阜城镇孙桥村二组</t>
  </si>
  <si>
    <t>2020.12.16</t>
  </si>
  <si>
    <t>320923202000077</t>
  </si>
  <si>
    <t>阜宁西南建设发展有限公司</t>
  </si>
  <si>
    <t>机床外壳加工项目1#厂房</t>
  </si>
  <si>
    <t>陈集镇陈集居委会九组</t>
  </si>
  <si>
    <t>320923202000078</t>
  </si>
  <si>
    <t>江苏世创房地产开发有限公司</t>
  </si>
  <si>
    <t>板湖精品商贸楼1#2#3#4#5#商住楼</t>
  </si>
  <si>
    <t>板湖镇</t>
  </si>
  <si>
    <t>2020.12.21</t>
  </si>
  <si>
    <t>320923202000079</t>
  </si>
  <si>
    <t>江苏骏鹏实业发展有限公司</t>
  </si>
  <si>
    <t>百信商贸城地块二裙房1#楼</t>
  </si>
  <si>
    <t>沟墩镇棉花原种场一组</t>
  </si>
  <si>
    <t>2020.12.25</t>
  </si>
  <si>
    <t>320923202000080</t>
  </si>
  <si>
    <t>江苏富立康物流有限公司</t>
  </si>
  <si>
    <t>车间一、二、三</t>
  </si>
  <si>
    <t>郭墅镇孙郑居委会</t>
  </si>
  <si>
    <t>2020.12.30</t>
  </si>
  <si>
    <t>2021年规划核实登记表</t>
  </si>
  <si>
    <t>320923202100001</t>
  </si>
  <si>
    <t>江苏卧龙汽车零部件有限公司</t>
  </si>
  <si>
    <t>生产车间一、生产车间二</t>
  </si>
  <si>
    <t>高新区孙西路8号</t>
  </si>
  <si>
    <t>2021.1.6</t>
  </si>
  <si>
    <t>320923202100002</t>
  </si>
  <si>
    <t>南京嘉泰隆房地产实业有限公司</t>
  </si>
  <si>
    <t>阜宁金港名门二期10#楼（原B1#)、12#（原B2#）、13#（原B3#）、16#（原B6#）、17#（原B7#）、11#（原B8#）、18#（原B9#）、19#（原B10#）、15#（原B5#）、人防地下车库</t>
  </si>
  <si>
    <t>阜城镇政府北地块</t>
  </si>
  <si>
    <t>2021.1.14</t>
  </si>
  <si>
    <t>320923202100003</t>
  </si>
  <si>
    <t>盐城瑞宝生物科技</t>
  </si>
  <si>
    <t>1#生产楼（补证）、1#厂房（补证）</t>
  </si>
  <si>
    <t>吴滩街道办工业园区</t>
  </si>
  <si>
    <t>2021.1.15</t>
  </si>
  <si>
    <t>320923202100004</t>
  </si>
  <si>
    <t>江苏天地丰农业科技有限公司</t>
  </si>
  <si>
    <t>综合楼、种子成品库（二）、
附属用房及门卫</t>
  </si>
  <si>
    <t>开发区光明居委会</t>
  </si>
  <si>
    <t>2021.1.18</t>
  </si>
  <si>
    <t>320923202100005</t>
  </si>
  <si>
    <t>盐城市瑞格服装有限公司</t>
  </si>
  <si>
    <t>1#-3#厂房（补证）、
生产楼（补证）</t>
  </si>
  <si>
    <t>320923202100006</t>
  </si>
  <si>
    <t>西城沁园26#楼</t>
  </si>
  <si>
    <t>阜城镇城河路北、城西
路东</t>
  </si>
  <si>
    <t>2021.1.19</t>
  </si>
  <si>
    <t>320923202100007</t>
  </si>
  <si>
    <t>江苏应流机械制造有限责任
公司</t>
  </si>
  <si>
    <t>模具二车间（锻造二车间扩建）</t>
  </si>
  <si>
    <t>阜宁县经济开发区码头
居委会七组</t>
  </si>
  <si>
    <t>2021.1.27</t>
  </si>
  <si>
    <t>320923202100008</t>
  </si>
  <si>
    <t>阜宁金峰房地产开发有限公司</t>
  </si>
  <si>
    <t>观澜名邸</t>
  </si>
  <si>
    <t>经济开发区串阳路8号</t>
  </si>
  <si>
    <t>2021.2.3</t>
  </si>
  <si>
    <t>320923202100009</t>
  </si>
  <si>
    <t>盐城紫运来木业有限公司</t>
  </si>
  <si>
    <t>1#、2#、3#、4#厂房</t>
  </si>
  <si>
    <t>阜宁羊寨工业园区</t>
  </si>
  <si>
    <t>2021.2.8</t>
  </si>
  <si>
    <t>320923202100010</t>
  </si>
  <si>
    <t>阜宁桓绎机械加工有限公司</t>
  </si>
  <si>
    <t xml:space="preserve">阜城街道办新桥居委会二组
</t>
  </si>
  <si>
    <t>2021.3.10</t>
  </si>
  <si>
    <t>320923202100011</t>
  </si>
  <si>
    <t>盐城市国华置业有限公司</t>
  </si>
  <si>
    <t>阜宁智能装备制造产业园A1#-A7#厂房及门卫一</t>
  </si>
  <si>
    <t>花园街道办骥超居委会</t>
  </si>
  <si>
    <t>2021.3.15</t>
  </si>
  <si>
    <t>320923202100012</t>
  </si>
  <si>
    <t xml:space="preserve">江苏宏玮茗都房地产开发有限公司
</t>
  </si>
  <si>
    <t>宏玮茗都1#、2#、3#、5#</t>
  </si>
  <si>
    <t>南京路西地块</t>
  </si>
  <si>
    <t>2021.3.22</t>
  </si>
  <si>
    <t>320923202100013</t>
  </si>
  <si>
    <t>江苏冠城伟业房地产开发有限公司</t>
  </si>
  <si>
    <t>冠城华府4-10#楼、16#楼、地下汽车库</t>
  </si>
  <si>
    <t>天鹅丽都东地块</t>
  </si>
  <si>
    <t>2021.3.26</t>
  </si>
  <si>
    <t>320923202100014</t>
  </si>
  <si>
    <t>江苏润众环保材料有限公司</t>
  </si>
  <si>
    <t>1#车间（补证)</t>
  </si>
  <si>
    <t>阜城新桥居委会8组</t>
  </si>
  <si>
    <t>2021.3.29</t>
  </si>
  <si>
    <t>320923202100015</t>
  </si>
  <si>
    <t>江苏鑫泉环保材料有限公司</t>
  </si>
  <si>
    <t>320923202100016</t>
  </si>
  <si>
    <t>盐城淇岸环境科技有限公司</t>
  </si>
  <si>
    <t>5#（补证）6#（补证）7#（补证）8#（补证）仓库</t>
  </si>
  <si>
    <t>阜宁澳洋工业园纬二路18号（F）</t>
  </si>
  <si>
    <t>2021.3.31</t>
  </si>
  <si>
    <t>320923202100017</t>
  </si>
  <si>
    <t>江苏鼎华房地产开发有限公司</t>
  </si>
  <si>
    <t>鼎华.聚龙湾5#、8#、9#楼</t>
  </si>
  <si>
    <t>顾庄小区南侧地块一</t>
  </si>
  <si>
    <t>2021.4.2</t>
  </si>
  <si>
    <t>320923202100018</t>
  </si>
  <si>
    <t xml:space="preserve">阜宁县阳光实验幼儿园有限公司（济南路幼儿园）
</t>
  </si>
  <si>
    <t>1#-3#幼儿教室（补证）、早教中心1#2#（补证）教学办公楼（补证）、早教中心多功能厅（补证）</t>
  </si>
  <si>
    <t>济南路</t>
  </si>
  <si>
    <t>2021.4.8</t>
  </si>
  <si>
    <t>320923202100019</t>
  </si>
  <si>
    <t>盐城欧雅居木业有限公司</t>
  </si>
  <si>
    <t>1#仓库、1-4#厂房、生产楼</t>
  </si>
  <si>
    <t>吴滩工业园区</t>
  </si>
  <si>
    <t>2021.1.12</t>
  </si>
  <si>
    <t>320923202100020</t>
  </si>
  <si>
    <t>江苏工腾自控阀门有限公司</t>
  </si>
  <si>
    <t>1#生产车间</t>
  </si>
  <si>
    <t>沟墩镇红旗村三组</t>
  </si>
  <si>
    <t>2021.4.15</t>
  </si>
  <si>
    <t>320923202100021</t>
  </si>
  <si>
    <t>盐城德高置业发展有限公司</t>
  </si>
  <si>
    <t>1#补证-3#补证、配电房（补证）、5#-6#、8#-12#</t>
  </si>
  <si>
    <t>阜宁现代服务园区</t>
  </si>
  <si>
    <t>320923202100022</t>
  </si>
  <si>
    <t>凯杰福（江苏)新材料科技有限公司</t>
  </si>
  <si>
    <t xml:space="preserve">1#厂房、2#厂房、仓库1、仓库2、门卫配电房
</t>
  </si>
  <si>
    <t>板湖镇板湖居委会</t>
  </si>
  <si>
    <t>2021.4.22</t>
  </si>
  <si>
    <t>320923202100023</t>
  </si>
  <si>
    <t>金科龙智造科技盐城有限公司</t>
  </si>
  <si>
    <t>生产车间一（补证）、生产车间二、职工食堂、研发中心、生产附属用房（补证）</t>
  </si>
  <si>
    <t>高新技术产业开发区孙郑居委会</t>
  </si>
  <si>
    <t>2021.4.26</t>
  </si>
  <si>
    <t>320923202100024</t>
  </si>
  <si>
    <t>中粮米业（盐城）有限公司</t>
  </si>
  <si>
    <t>成品整理车间</t>
  </si>
  <si>
    <t xml:space="preserve">阜宁县经济开发区光明居委会
</t>
  </si>
  <si>
    <t>2021.5.57</t>
  </si>
  <si>
    <t>320923202100025</t>
  </si>
  <si>
    <t>阜宁县洲业车业有限公司</t>
  </si>
  <si>
    <t>洲美汽车商务城20-39#、41-44#</t>
  </si>
  <si>
    <t xml:space="preserve">阜宁县经济开发区专榆居委会
</t>
  </si>
  <si>
    <t>2021.6.4</t>
  </si>
  <si>
    <t>320923202100026</t>
  </si>
  <si>
    <t>盐城利民农化有限公司</t>
  </si>
  <si>
    <t>6#仓库、粉碎车间</t>
  </si>
  <si>
    <t>郭墅镇马河村六组</t>
  </si>
  <si>
    <t>2021.6.18</t>
  </si>
  <si>
    <t>320923202100027</t>
  </si>
  <si>
    <t xml:space="preserve">江苏凤凰出版传媒股份有限公司
</t>
  </si>
  <si>
    <t>凤凰阜宁文化广场</t>
  </si>
  <si>
    <t>阜城镇红心村二组</t>
  </si>
  <si>
    <t>2021.6.23</t>
  </si>
  <si>
    <t>320923202100028</t>
  </si>
  <si>
    <t>欧景名城1#楼（原阳光华庭1#楼）、欧景名城2#楼（原阳光华庭2#楼）欧景名城3#楼（原阳光华庭3#楼）欧景名城公寓楼（原阳光华庭公寓楼）</t>
  </si>
  <si>
    <t>阜城镇孙桥社区</t>
  </si>
  <si>
    <t>2021.6.30</t>
  </si>
  <si>
    <t>320923202100029</t>
  </si>
  <si>
    <t>盐城市通江资产管理有限公司</t>
  </si>
  <si>
    <t>主楼、（1#辅助用房）船修车间</t>
  </si>
  <si>
    <t xml:space="preserve">阜宁县现代服务园花园二组
</t>
  </si>
  <si>
    <t>2021.7.1</t>
  </si>
  <si>
    <t>320923202100030</t>
  </si>
  <si>
    <t>拓金（江苏）五金有限公司</t>
  </si>
  <si>
    <t>生产综合楼、C3车间、C4车间</t>
  </si>
  <si>
    <t xml:space="preserve">澳洋工业园阜阳村四、五、六组
</t>
  </si>
  <si>
    <t>2021.7.14</t>
  </si>
  <si>
    <t>320923202100031</t>
  </si>
  <si>
    <t>西城沁园15#、16#、18#、19#、20#</t>
  </si>
  <si>
    <t>阜宁县阜城城河路599号</t>
  </si>
  <si>
    <t>2021.7.15</t>
  </si>
  <si>
    <t>320923202100032</t>
  </si>
  <si>
    <t>鼎华.聚龙湾6#、11#楼、6#楼北侧附房、10#楼南侧附房、10#-13#之间附房</t>
  </si>
  <si>
    <t>开发区顾庄小区南侧</t>
  </si>
  <si>
    <t>2021.7.21</t>
  </si>
  <si>
    <t>320923202100033</t>
  </si>
  <si>
    <t>沟墩镇阳光幼儿园</t>
  </si>
  <si>
    <t xml:space="preserve">阳光幼儿园办公楼、教学楼、1#附房、2#附房
</t>
  </si>
  <si>
    <t>沟墩镇柳集村一组</t>
  </si>
  <si>
    <t>2021.7.23</t>
  </si>
  <si>
    <t>320923202100034</t>
  </si>
  <si>
    <t>艾迪睿特（江苏）礼品有限公司</t>
  </si>
  <si>
    <t>厂房及生产楼</t>
  </si>
  <si>
    <t>罗桥镇工业园区16号</t>
  </si>
  <si>
    <t>2021.8.20</t>
  </si>
  <si>
    <t>320923202100035</t>
  </si>
  <si>
    <t>江苏中成紧固技术发展股份有限公司</t>
  </si>
  <si>
    <t>1#厂房</t>
  </si>
  <si>
    <t>阜宁县经济开发区光明居委会</t>
  </si>
  <si>
    <t>2021.8.24</t>
  </si>
  <si>
    <t>320923202100036</t>
  </si>
  <si>
    <t>盐城佳纳科技有限公司</t>
  </si>
  <si>
    <t>益林镇大余村</t>
  </si>
  <si>
    <t>320923202100037</t>
  </si>
  <si>
    <t>阜宁协鑫集成科技有限公司</t>
  </si>
  <si>
    <t>C2仓库（补证）</t>
  </si>
  <si>
    <t>阜宁经济开发区锦仁居委会一、四组骥超居委会</t>
  </si>
  <si>
    <t>2021.9.6</t>
  </si>
  <si>
    <t>320923202100038</t>
  </si>
  <si>
    <t>欧力能有限公司</t>
  </si>
  <si>
    <t>食堂、办公楼、、厂房</t>
  </si>
  <si>
    <t>阜宁经济开发区安东居委会</t>
  </si>
  <si>
    <t>2021.9.10</t>
  </si>
  <si>
    <t>320923202100039</t>
  </si>
  <si>
    <t>盐城曼特阀业有限公司</t>
  </si>
  <si>
    <t>阜城街道北周庄产业园</t>
  </si>
  <si>
    <t>320923202100040</t>
  </si>
  <si>
    <t>盐城堃芯机械有限公司</t>
  </si>
  <si>
    <t>320923202100041</t>
  </si>
  <si>
    <t>阜宁伯利恒阀业有限公司</t>
  </si>
  <si>
    <t>320923202100042</t>
  </si>
  <si>
    <t>盐城市涵斯特自动化科技有限公司</t>
  </si>
  <si>
    <t>320923202100043</t>
  </si>
  <si>
    <t>江苏亚之峰设备科技有限公司</t>
  </si>
  <si>
    <t>生产楼、厂房、仓库</t>
  </si>
  <si>
    <t>吴滩街道办事处</t>
  </si>
  <si>
    <t>320923202100044</t>
  </si>
  <si>
    <t>江苏明伟建设集团有限公司</t>
  </si>
  <si>
    <t>鸿儒明邸31#-33#、35#、36#、38#-40#</t>
  </si>
  <si>
    <t>阜城镇妇儿中心北地块</t>
  </si>
  <si>
    <t>2021.9.23</t>
  </si>
  <si>
    <t>江苏瑞天置业有限公司</t>
  </si>
  <si>
    <t>湖心农贸楼1#、2#楼</t>
  </si>
  <si>
    <t>板胡镇振兴路</t>
  </si>
  <si>
    <t>2021.9.28</t>
  </si>
  <si>
    <t>阜宁县益林村镇房屋开发有限责任公司</t>
  </si>
  <si>
    <t>商住楼、住宅2#-7#</t>
  </si>
  <si>
    <t>益林镇益东村一组</t>
  </si>
  <si>
    <t>2021.10.8</t>
  </si>
  <si>
    <t>盐城勰源纺织有限公司</t>
  </si>
  <si>
    <t>1#厂房、食堂、宿舍、仓库</t>
  </si>
  <si>
    <t>施庄工业园区</t>
  </si>
  <si>
    <t>2021.10.27</t>
  </si>
  <si>
    <t>江苏乾宝生物科技有限公司</t>
  </si>
  <si>
    <t>仓库、生产楼</t>
  </si>
  <si>
    <t>阜宁高新技术产业园</t>
  </si>
  <si>
    <t>2021.10.28</t>
  </si>
  <si>
    <t>阜宁凯盛房地产开发有限公司</t>
  </si>
  <si>
    <t>绿水印象1#-3#、5#-9#、29#-33#、35#-42#、45#、地下车库</t>
  </si>
  <si>
    <t>阜宁经济开发区串阳路9号</t>
  </si>
  <si>
    <t>2021.11.1</t>
  </si>
  <si>
    <t>阜宁县中油恒燃石油燃气有限公司</t>
  </si>
  <si>
    <t>办公楼、辅助用房、LNG储罐区、门卫</t>
  </si>
  <si>
    <t>经济开发区骥超居委会</t>
  </si>
  <si>
    <t>2021.11.16</t>
  </si>
  <si>
    <t>江苏高地新型建材有限公司</t>
  </si>
  <si>
    <t>郭墅镇西北村八组</t>
  </si>
  <si>
    <t>江苏瀚林滤材有限公司</t>
  </si>
  <si>
    <t>生产厂房一、二、五</t>
  </si>
  <si>
    <t>阜城街道办新桥居委会二组</t>
  </si>
  <si>
    <t>2021.11.23</t>
  </si>
  <si>
    <t>观澜名邸43#、45、55、56、66</t>
  </si>
  <si>
    <t>经济开发区码头居委会</t>
  </si>
  <si>
    <t>2021.12.2</t>
  </si>
  <si>
    <t>阜宁阿特斯阳光电力科技有限公司</t>
  </si>
  <si>
    <t>动力站等10个单体</t>
  </si>
  <si>
    <t>花园街道办邓灶居委会</t>
  </si>
  <si>
    <t>2021.12.6</t>
  </si>
  <si>
    <t>盐城市龙升化工有限公司</t>
  </si>
  <si>
    <t>5#仓库</t>
  </si>
  <si>
    <t>澳洋工业园西北村</t>
  </si>
  <si>
    <t>2021.12.7</t>
  </si>
  <si>
    <t>常青藤3#楼、4#楼、9#楼、10#楼、15#楼、16#楼、21#楼、22#楼、26#楼、27#楼、30#楼、31#楼、32#楼</t>
  </si>
  <si>
    <t>阜宁县香港路南、长春路北</t>
  </si>
  <si>
    <t>2021.12.13</t>
  </si>
  <si>
    <t>江苏哈莫尼装饰材料有限公司</t>
  </si>
  <si>
    <t>1#-4#厂房</t>
  </si>
  <si>
    <t>羊寨镇镇东居委会</t>
  </si>
  <si>
    <t>库房补证、3#厂房、3#生产楼、4#厂房及附房</t>
  </si>
  <si>
    <t>2021.12.25</t>
  </si>
  <si>
    <t>车间一、二</t>
  </si>
  <si>
    <t>郭墅镇孙郑村</t>
  </si>
  <si>
    <t>2021.12.21</t>
  </si>
  <si>
    <t>盐城市威士文通风设备有限公司</t>
  </si>
  <si>
    <t>1#-5#厂房</t>
  </si>
  <si>
    <t>吴滩街道办吴滩居委会</t>
  </si>
  <si>
    <t>江苏大朝置业有限公司</t>
  </si>
  <si>
    <t>学府壹号1#楼、2#楼、7-12#楼、15-23#楼、25-33#楼、35-43#楼、45-49#商住楼、商业1#楼</t>
  </si>
  <si>
    <t>阜城城中岗村</t>
  </si>
  <si>
    <t>2021.12.23</t>
  </si>
  <si>
    <t>电池车间3</t>
  </si>
  <si>
    <t>花园街道办邓灶居委会四组</t>
  </si>
  <si>
    <t>天鹅丽都5-7#楼、11-13#楼、18#楼、19#楼、23-25#楼、29-30#楼、人防2及地下车库</t>
  </si>
  <si>
    <t>阜城街道孙桥居村</t>
  </si>
  <si>
    <t>2021.12.24</t>
  </si>
  <si>
    <t>2022年规划核实登记表</t>
  </si>
  <si>
    <t>320923202200001</t>
  </si>
  <si>
    <t>西城沁园23#楼</t>
  </si>
  <si>
    <t>城河路北、城西路东地块</t>
  </si>
  <si>
    <t>2022.1.10</t>
  </si>
  <si>
    <t>320923202200002</t>
  </si>
  <si>
    <t>盐城胜达锻压件有限公司</t>
  </si>
  <si>
    <t>2#生产车间</t>
  </si>
  <si>
    <t>阜宁县阜城街道办事处城东村七组</t>
  </si>
  <si>
    <t>2022.1.17</t>
  </si>
  <si>
    <t>320923202200003</t>
  </si>
  <si>
    <t>阜宁县兴富置业有限公司</t>
  </si>
  <si>
    <t>帝逸国际22#楼、23#楼、25#楼、29#楼、30#楼、31#楼、35#楼、36#楼、38#楼、39#-1楼、39#-2楼、40#楼、41#楼</t>
  </si>
  <si>
    <t>阜城镇城南村</t>
  </si>
  <si>
    <t>320923202200004</t>
  </si>
  <si>
    <t>富建集团有限公司阜宁开发区分公司</t>
  </si>
  <si>
    <t>盛泽佳园1#楼（补证）、02#A、B楼（补证）、03#楼（补证）、3#商业（补证）、04#楼（补证）、05#楼（补证）、06#A、B楼（补证）、7#楼-24#、27#、28#、31#、34#、36#-50#楼（补证）、龙湖新城三期（盛泽佳园）25#、26#、29#、30#、32#、33#、35#楼</t>
  </si>
  <si>
    <t>阜宁县经济开发区通榆居委会</t>
  </si>
  <si>
    <t>2022.1.18</t>
  </si>
  <si>
    <t>320923202200005</t>
  </si>
  <si>
    <t>鸿儒名邸28-30#楼</t>
  </si>
  <si>
    <t>阜宁城南新区徐州路西哈尔滨路北</t>
  </si>
  <si>
    <t>320923202200006</t>
  </si>
  <si>
    <t>都市壹号尚城1-8#楼、商业楼E、D、C区及地下人防</t>
  </si>
  <si>
    <t>阜城大街阜师东路</t>
  </si>
  <si>
    <t>2022.1.19</t>
  </si>
  <si>
    <t>320923202200007</t>
  </si>
  <si>
    <t>阜宁县益晟房地产开发有限公司</t>
  </si>
  <si>
    <t>学府花苑二期11、12、15-17#商住楼</t>
  </si>
  <si>
    <t>阜宁县益林镇倪东村七组</t>
  </si>
  <si>
    <t>2022.1.24</t>
  </si>
  <si>
    <t>320923202200008</t>
  </si>
  <si>
    <t>富建集团有限公司</t>
  </si>
  <si>
    <t>阜宁中心商城及住宅、商业共77格单体</t>
  </si>
  <si>
    <t>阜城镇中岗村八组、和平居委会七组</t>
  </si>
  <si>
    <t>2022.1.29</t>
  </si>
  <si>
    <t>320923202200009</t>
  </si>
  <si>
    <t>龙湖新城1#-3#楼（补证）、5#-12#楼（补证）、69#楼、97#（补证）、98#楼（补证）、C1#楼（补证）、C4#楼（补证）、新城幼儿园（补证）、16#楼、18#-20#楼、22#楼、23#楼、26#-31#楼、42#楼、44#-46#楼、48#楼、50#楼、52#楼、53#楼、55#-63#楼、65#-68#楼、79#-83#楼、85#-89#楼、97#-1（补证）、97#-2（补证）、C5#楼（补证）、100#楼（补证）、90#楼、90#B楼、91#楼、92#楼、92#B楼、93#楼、95#楼、96#楼</t>
  </si>
  <si>
    <t>开发区协鑫大道</t>
  </si>
  <si>
    <t>320923202200010</t>
  </si>
  <si>
    <t>洲业汽车商务城1-19#楼</t>
  </si>
  <si>
    <t>320923202200011</t>
  </si>
  <si>
    <t>盐城谈庄110千伏变电工程</t>
  </si>
  <si>
    <t>2022.3.3</t>
  </si>
  <si>
    <t>320923202200012</t>
  </si>
  <si>
    <t>硕集110千伏变电站</t>
  </si>
  <si>
    <t>阜宁县硕集社区张单村二组</t>
  </si>
  <si>
    <t>320923202200013</t>
  </si>
  <si>
    <t>盐城新林置业有限公司</t>
  </si>
  <si>
    <t>新林现代城39#-43#楼</t>
  </si>
  <si>
    <t>阜宁县香港路与扬州路交界处</t>
  </si>
  <si>
    <t>2022.2.28</t>
  </si>
  <si>
    <t>320923202200014</t>
  </si>
  <si>
    <t>盐城羊寨110千伏新建变电站</t>
  </si>
  <si>
    <t>江苏省羊寨镇后沙岗村</t>
  </si>
  <si>
    <t>320923202200015</t>
  </si>
  <si>
    <t>江苏松兴环保科技有限公司</t>
  </si>
  <si>
    <t>4#厂房</t>
  </si>
  <si>
    <t xml:space="preserve"> 阜宁县经济开发区必生居委会</t>
  </si>
  <si>
    <t>2022.3.7</t>
  </si>
  <si>
    <t>320923202200016</t>
  </si>
  <si>
    <t>盐城中创房地产开发有限公司</t>
  </si>
  <si>
    <t>铂悦府小区1-5#楼、汽车库、开关站</t>
  </si>
  <si>
    <t>阜宁县阜城街道办孙桥居委会一组</t>
  </si>
  <si>
    <t>2022.3.10</t>
  </si>
  <si>
    <t>320923202200017</t>
  </si>
  <si>
    <t>江苏领冠房地产开发有限公司</t>
  </si>
  <si>
    <t>锦江华府1#楼、2#楼、4#楼、5#楼、7#-9#楼</t>
  </si>
  <si>
    <t>阜宁县阜城街道办城北居委会七组</t>
  </si>
  <si>
    <t>2022.3.14</t>
  </si>
  <si>
    <t>320923202200018</t>
  </si>
  <si>
    <t>益林镇星辰小区二期住宅1、2、3、5#楼</t>
  </si>
  <si>
    <t>阜宁县益林镇益东社区一组</t>
  </si>
  <si>
    <t>2024.3.29</t>
  </si>
  <si>
    <t>320923202200019</t>
  </si>
  <si>
    <t>绿阳房地产（阜宁）有限公司</t>
  </si>
  <si>
    <t>锦瑞学府1#商业楼，1、9、13、16、21#住宅楼</t>
  </si>
  <si>
    <t>阜宁县益林镇益南居委会</t>
  </si>
  <si>
    <t>2022.4.1</t>
  </si>
  <si>
    <t>320923202200020</t>
  </si>
  <si>
    <t>江苏凯富房地产开发有限公司</t>
  </si>
  <si>
    <t>凯悦雅居1-3#、5-8#住宅楼</t>
  </si>
  <si>
    <t>阜宁县益林镇大东居委会</t>
  </si>
  <si>
    <t>320923202200021</t>
  </si>
  <si>
    <t>益林镇书香茗城1#、2#、5#商住楼</t>
  </si>
  <si>
    <t>阜宁县益林镇倪东村八组</t>
  </si>
  <si>
    <t>2022.4.6</t>
  </si>
  <si>
    <t>320923202200022</t>
  </si>
  <si>
    <t>1#车间</t>
  </si>
  <si>
    <t>江苏阜宁经济开发区码头村</t>
  </si>
  <si>
    <t>2022.4.7</t>
  </si>
  <si>
    <t>320923202200023</t>
  </si>
  <si>
    <t>阜宁县君亭大酒店有限公司</t>
  </si>
  <si>
    <t>君亭大酒店</t>
  </si>
  <si>
    <t>2022.4.8</t>
  </si>
  <si>
    <t>320923202200024</t>
  </si>
  <si>
    <t>江苏威龙重工机械制造有限公司</t>
  </si>
  <si>
    <t>生产厂房二、生产厂房三</t>
  </si>
  <si>
    <t>阜宁县新沟镇新胜居委会六组</t>
  </si>
  <si>
    <t>2022.4.11</t>
  </si>
  <si>
    <t>320923202200025</t>
  </si>
  <si>
    <t>2#厂房</t>
  </si>
  <si>
    <t>2022.4.13</t>
  </si>
  <si>
    <t>320923202200026</t>
  </si>
  <si>
    <t>江苏金沙湖温泉酒店管理有限责任公司</t>
  </si>
  <si>
    <t>金沙湖温泉旅游度假村餐饮宴会楼、SPA楼等</t>
  </si>
  <si>
    <t>阜宁县金沙湖街道办事处两合居委会</t>
  </si>
  <si>
    <t>2022.4.19</t>
  </si>
  <si>
    <t>320923202200027</t>
  </si>
  <si>
    <t>江苏贵研电子科技有限公司</t>
  </si>
  <si>
    <t>生产综合楼、2#厂房（补证）</t>
  </si>
  <si>
    <t>阜宁县阜城工业园C区基布路18号</t>
  </si>
  <si>
    <t>2022.4.21</t>
  </si>
  <si>
    <t>320923202200028</t>
  </si>
  <si>
    <t>阜南花苑1-6#楼、金港名门17#B楼（物业用房）</t>
  </si>
  <si>
    <t>2022.4.27</t>
  </si>
  <si>
    <t>320923202200029</t>
  </si>
  <si>
    <t>办公生活用房（补证）</t>
  </si>
  <si>
    <t>阜宁县郭墅镇西北村八组</t>
  </si>
  <si>
    <t>2022.5.6</t>
  </si>
  <si>
    <t>320923202200030</t>
  </si>
  <si>
    <t>阜宁施庄眼科医院</t>
  </si>
  <si>
    <t>综合楼</t>
  </si>
  <si>
    <t>阜宁县施庄镇和平居委会九组</t>
  </si>
  <si>
    <t>2022.6.1</t>
  </si>
  <si>
    <t>320923202200031</t>
  </si>
  <si>
    <t>E1#厂房、E2#厂房、E3#厂房、E4#厂房、E5#厂房、E6#厂房</t>
  </si>
  <si>
    <t>阜宁县经济开发区骥超居委会</t>
  </si>
  <si>
    <t>2022.6.6</t>
  </si>
  <si>
    <t>320923202200032</t>
  </si>
  <si>
    <t>B1#厂房、B2#厂房、B3#厂房、B4#厂房、B5#厂房、B6#厂房、B7#厂房、B8#厂房、门卫一、门卫二</t>
  </si>
  <si>
    <t>320923202200033</t>
  </si>
  <si>
    <t>江苏彩瑞实业有限公司</t>
  </si>
  <si>
    <t>仓库一、仓库二</t>
  </si>
  <si>
    <t>阜宁县郭墅镇马河村七组</t>
  </si>
  <si>
    <t>2022.6.10</t>
  </si>
  <si>
    <t>320923202200034</t>
  </si>
  <si>
    <t>阜宁庞博新型建材有限公司</t>
  </si>
  <si>
    <t>1#生产车间、2#生产车间、生产配套用房</t>
  </si>
  <si>
    <t>阜宁县郭墅镇王庄村</t>
  </si>
  <si>
    <t>2022.7.1</t>
  </si>
  <si>
    <t>320923202200035</t>
  </si>
  <si>
    <t>江苏佰磁电子有限公司</t>
  </si>
  <si>
    <t>1#厂房、门卫</t>
  </si>
  <si>
    <t>阜宁县郭墅镇阜阳居委会</t>
  </si>
  <si>
    <t>2022.7.25</t>
  </si>
  <si>
    <t>320923202200036</t>
  </si>
  <si>
    <t>锦江华府3#楼、锦江华府6#楼</t>
  </si>
  <si>
    <t>2022.7.27</t>
  </si>
  <si>
    <t>320923202200037</t>
  </si>
  <si>
    <t>国网江苏省电力公司盐城供电公司</t>
  </si>
  <si>
    <t>盐城古河110千伏输变电工程</t>
  </si>
  <si>
    <t>阜宁县古河镇古凤村委会</t>
  </si>
  <si>
    <t>2022.8.4</t>
  </si>
  <si>
    <t>320923202200038</t>
  </si>
  <si>
    <t>阜宁锦宇塑业有限公司</t>
  </si>
  <si>
    <t>1#车间、2#车间</t>
  </si>
  <si>
    <t>阜宁县新沟镇新东村七组</t>
  </si>
  <si>
    <t>2022.8.8</t>
  </si>
  <si>
    <t>320923202200039</t>
  </si>
  <si>
    <t>盐城洁源阀门制造有限公司</t>
  </si>
  <si>
    <t>阜宁县经济开发区新丰居委会</t>
  </si>
  <si>
    <t>2022.8.10</t>
  </si>
  <si>
    <t>320923202200040</t>
  </si>
  <si>
    <t>阜宁金阜美机械有限公司</t>
  </si>
  <si>
    <t>阜宁县益林镇王楼居委会</t>
  </si>
  <si>
    <t>2022.8.29</t>
  </si>
  <si>
    <t>320923202200041</t>
  </si>
  <si>
    <t>盐城市森鑫石油机械有限公司</t>
  </si>
  <si>
    <t>新建3#、4#车间、成品车间、成品二车间、门卫</t>
  </si>
  <si>
    <t>阜宁县经济开发区花园居委会</t>
  </si>
  <si>
    <t>2022.8.31</t>
  </si>
  <si>
    <t>320923202200042</t>
  </si>
  <si>
    <t>拓金B3、B4车间</t>
  </si>
  <si>
    <t>澳洋工业园阜阳村四、五、六组</t>
  </si>
  <si>
    <t>2022.9.13</t>
  </si>
  <si>
    <t>320923202200043</t>
  </si>
  <si>
    <t>阜宁县苏杰阀业电气机械配件厂</t>
  </si>
  <si>
    <t>2#生产厂房</t>
  </si>
  <si>
    <t>阜宁县阜城街道办事处和平居委会二组</t>
  </si>
  <si>
    <t>2022.9.15</t>
  </si>
  <si>
    <t>320923202200044</t>
  </si>
  <si>
    <t>阜宁长青生物质能源有限公司</t>
  </si>
  <si>
    <t>办公楼、宿舍楼、主厂房</t>
  </si>
  <si>
    <t>阜宁县益林镇大东社区六组</t>
  </si>
  <si>
    <t>2022.9.28</t>
  </si>
  <si>
    <t>320923202200045</t>
  </si>
  <si>
    <t>江苏双亮冷拉型钢有限公司</t>
  </si>
  <si>
    <t>传达室（补证）、生产厂房（补证）、仓库、生产楼</t>
  </si>
  <si>
    <t>阜宁县三灶镇工业园区</t>
  </si>
  <si>
    <t>2022.9.29</t>
  </si>
  <si>
    <t>320923202200046</t>
  </si>
  <si>
    <t>观澜名邸58#楼、观澜名邸59#楼、观澜名邸40#楼、观澜名邸46#楼</t>
  </si>
  <si>
    <t>江苏阜宁经济开发区码头居委会五组</t>
  </si>
  <si>
    <t>2022.9.30</t>
  </si>
  <si>
    <t>320923202200047</t>
  </si>
  <si>
    <t>上伟（江苏）碳纤复合材料有限公司</t>
  </si>
  <si>
    <t>2#仓库、门卫三、4#厂房、5#厂房、办公研发楼</t>
  </si>
  <si>
    <t>阜宁县花园街道办南顾居委会三组</t>
  </si>
  <si>
    <t>2022.10.11</t>
  </si>
  <si>
    <t>320923202200048</t>
  </si>
  <si>
    <t>中国邮政集团有限公司江苏省阜宁县分公司</t>
  </si>
  <si>
    <t>阜宁邮件处理中心</t>
  </si>
  <si>
    <t>阜宁县经济开发区顾庄居委会</t>
  </si>
  <si>
    <t>2022.10.17</t>
  </si>
  <si>
    <t>320923202200049</t>
  </si>
  <si>
    <t>江苏鼎鹏机械科技有限公司</t>
  </si>
  <si>
    <t>2#车间</t>
  </si>
  <si>
    <t>阜宁县吴滩街道办蔡河居委会</t>
  </si>
  <si>
    <t>2022.10.25</t>
  </si>
  <si>
    <t>320923202200050</t>
  </si>
  <si>
    <t>江苏智卉成套设备有限公司</t>
  </si>
  <si>
    <t>1#车间、2#车间、3#车间</t>
  </si>
  <si>
    <t>阜宁县东沟镇兴园路6号</t>
  </si>
  <si>
    <t>2022.10.27</t>
  </si>
  <si>
    <t>320923202200051</t>
  </si>
  <si>
    <t>常青藤5-8、17-20、28、29、地下人防三</t>
  </si>
  <si>
    <t>阜城街道办崔湾居委会五组、城南居委会二、三、四组</t>
  </si>
  <si>
    <t>320923202200052</t>
  </si>
  <si>
    <t>江苏阜华桩业有限公司</t>
  </si>
  <si>
    <t>新建方桩车间</t>
  </si>
  <si>
    <t>阜宁县东沟镇镇南村</t>
  </si>
  <si>
    <t>2022.10.31</t>
  </si>
  <si>
    <t>320923202200053</t>
  </si>
  <si>
    <t>东益花苑超市、东益花苑10、11、17-19#楼</t>
  </si>
  <si>
    <t>东沟镇海北居委会</t>
  </si>
  <si>
    <t>2022.11.7</t>
  </si>
  <si>
    <t>320923202200054</t>
  </si>
  <si>
    <t>阜宁成源房地产开发有限公司</t>
  </si>
  <si>
    <t>恒源商务楼</t>
  </si>
  <si>
    <t>阜城街道办事处阜城大街96号</t>
  </si>
  <si>
    <t>2022.11.8</t>
  </si>
  <si>
    <t>320923202200055</t>
  </si>
  <si>
    <t>江苏佰邦电子有限公司</t>
  </si>
  <si>
    <t>阜宁县郭墅镇孙郑村</t>
  </si>
  <si>
    <t>320923202200056</t>
  </si>
  <si>
    <t>江苏俊峰布业有限公司</t>
  </si>
  <si>
    <t>1#生产楼、2#厂房</t>
  </si>
  <si>
    <t>阜宁县经济开发区顾庄居民委员会四组</t>
  </si>
  <si>
    <t>2022.11.9</t>
  </si>
  <si>
    <t>320923202200057</t>
  </si>
  <si>
    <t>江苏恒达机械制造有限公司</t>
  </si>
  <si>
    <t>3#5#6#车间</t>
  </si>
  <si>
    <t>阜宁县沟墩镇红旗大道10号</t>
  </si>
  <si>
    <t>2022.11.15</t>
  </si>
  <si>
    <t>320923202200058</t>
  </si>
  <si>
    <t>江苏黄河药业股份有限公司</t>
  </si>
  <si>
    <t>成品仓库扩建</t>
  </si>
  <si>
    <t>阜宁县经济开发区黄河路</t>
  </si>
  <si>
    <t>2022.11.18</t>
  </si>
  <si>
    <t>320923202200059</t>
  </si>
  <si>
    <t>阜宁中宁电子有限公司（现变更为阜宁盛海电子科技有限公司、阜宁青丰电子科技有限公司</t>
  </si>
  <si>
    <t>仓储厂房三、仓储厂房四、成品仓库、仓储厂房四</t>
  </si>
  <si>
    <t>开发区顾庄居委会</t>
  </si>
  <si>
    <t>2022.11.25</t>
  </si>
  <si>
    <t>320923202200060</t>
  </si>
  <si>
    <t>江苏华强新型材料有限公司</t>
  </si>
  <si>
    <t>材料试验车间</t>
  </si>
  <si>
    <t>东沟镇北堆村六组</t>
  </si>
  <si>
    <t>2022.11.28</t>
  </si>
  <si>
    <t>320923202200061</t>
  </si>
  <si>
    <t>江苏阜锦镁智能制造有限公司</t>
  </si>
  <si>
    <t>CNC厂房1、CNC厂房2</t>
  </si>
  <si>
    <t>郭墅镇王庄村</t>
  </si>
  <si>
    <t>2022.12.5</t>
  </si>
  <si>
    <t>320923202200062</t>
  </si>
  <si>
    <t>盐城星桦融金属科技有限公司</t>
  </si>
  <si>
    <t>1号仓库、2号仓库、配电房（补证）、综合楼（补证）、门卫（补证）</t>
  </si>
  <si>
    <t>阜宁县现代服务园区新丰居委会</t>
  </si>
  <si>
    <t>2022.12.14</t>
  </si>
  <si>
    <t>320923202200063</t>
  </si>
  <si>
    <t>江苏特来斯阀业有限公司</t>
  </si>
  <si>
    <t>1#车间、2#车间、3#车间、4#车间、5#车间、6#车间</t>
  </si>
  <si>
    <t>江苏阜宁经济开发区顾庄居委会新丰路西侧</t>
  </si>
  <si>
    <t>2022.12.26</t>
  </si>
  <si>
    <t>320923202200064</t>
  </si>
  <si>
    <t>江苏宏康电力工程有限公司</t>
  </si>
  <si>
    <t>2#生产楼、生产厂房一</t>
  </si>
  <si>
    <t>阜宁县郭墅镇孙郑居委会</t>
  </si>
  <si>
    <t>320923202200065</t>
  </si>
  <si>
    <t>阜宁豪合缘酒店管理有限公司</t>
  </si>
  <si>
    <t>羊寨镇豪合缘大酒店</t>
  </si>
  <si>
    <t>阜宁县羊寨镇后沙岗村</t>
  </si>
  <si>
    <t>2022.12.31</t>
  </si>
  <si>
    <t>2023年规划核实登记表</t>
  </si>
  <si>
    <t>盐城德开置业有限公司</t>
  </si>
  <si>
    <t>悦珑府1#-3#、5#、6#、8#-12#</t>
  </si>
  <si>
    <t>城南居委会四组</t>
  </si>
  <si>
    <t>2023.1.6</t>
  </si>
  <si>
    <t>江苏江恒阀业有限公司</t>
  </si>
  <si>
    <t>3#-5#厂房</t>
  </si>
  <si>
    <t>经济开发区协鑫大道30号</t>
  </si>
  <si>
    <t>2023.1.10</t>
  </si>
  <si>
    <t>阜宁锦泰纺织有限公司</t>
  </si>
  <si>
    <t>阜城街道办事处和平居委会一组</t>
  </si>
  <si>
    <t>2023.1.12</t>
  </si>
  <si>
    <t>江苏阜宁农村商业银行股份有限公司</t>
  </si>
  <si>
    <t>阜宁农村商业银行板胡支行-综合楼</t>
  </si>
  <si>
    <t>板湖镇板湖居委会六组</t>
  </si>
  <si>
    <t>江苏双昌生物科技股份有限公司</t>
  </si>
  <si>
    <t>原料仓库</t>
  </si>
  <si>
    <t>阜宁澳洋工业园区西北居委会</t>
  </si>
  <si>
    <t>2023.1.13</t>
  </si>
  <si>
    <t>江苏坤龙机械科技有限公司</t>
  </si>
  <si>
    <t>1-3#厂房、生产楼</t>
  </si>
  <si>
    <t>古河镇古河居委会二组</t>
  </si>
  <si>
    <t>2023.1.17</t>
  </si>
  <si>
    <t>盐城朗日新材料科技有限公司</t>
  </si>
  <si>
    <t>6#-9#仓库</t>
  </si>
  <si>
    <t>阜宁县现代服务园区新丰居委会九组</t>
  </si>
  <si>
    <t>2023.1.19</t>
  </si>
  <si>
    <t>9#-12#（凯悦雅居）</t>
  </si>
  <si>
    <t>2023.2.1</t>
  </si>
  <si>
    <t>利亨汽车系统（盐城）有限公司</t>
  </si>
  <si>
    <t>1#-5#厂房、附属用房</t>
  </si>
  <si>
    <t>阜宁县吴滩街道办事处吴滩居委会</t>
  </si>
  <si>
    <t>2023.2.7</t>
  </si>
  <si>
    <t>盐城滕澜机械制造有限公司</t>
  </si>
  <si>
    <t>3#、4#厂房</t>
  </si>
  <si>
    <t>阜宁县沟墩镇朝阳居委会三组</t>
  </si>
  <si>
    <t>2023.2.13</t>
  </si>
  <si>
    <t>江苏恒坤智能科技有限公司</t>
  </si>
  <si>
    <t>1#、2#厂房、办公楼、食堂、配电房、门卫、厕所</t>
  </si>
  <si>
    <t>阜城街道办城东居委会三、七、八组</t>
  </si>
  <si>
    <t>2023.3.9</t>
  </si>
  <si>
    <t>江苏禾力油脂有限公司</t>
  </si>
  <si>
    <t>1#车间、2#车间、办公楼</t>
  </si>
  <si>
    <t>阜宁县硕集社区张单村九组</t>
  </si>
  <si>
    <t>江苏精磐科技有限公司</t>
  </si>
  <si>
    <t>1#车间接建、2#车间</t>
  </si>
  <si>
    <t>阜宁县益林镇管计村</t>
  </si>
  <si>
    <t>2023.3.15</t>
  </si>
  <si>
    <t>1#-5#粮食平房仓</t>
  </si>
  <si>
    <t>阜宁经济开发区光明居委会</t>
  </si>
  <si>
    <t>2023.3.28</t>
  </si>
  <si>
    <t>盐城星地节能科技有限公司</t>
  </si>
  <si>
    <t>2#-4#厂房</t>
  </si>
  <si>
    <t>阜宁县吴滩街道办吴滩居委会</t>
  </si>
  <si>
    <t>2023.3.30</t>
  </si>
  <si>
    <t>1#砂石库、2#砂石库、三号砂石堆场、三车间、宿舍楼、五金仓库、维修车间、磨房</t>
  </si>
  <si>
    <t>阜宁县澳洋工业园澳洋大道北侧</t>
  </si>
  <si>
    <t>2023.4.10</t>
  </si>
  <si>
    <t>建湖天成房地产开发有限</t>
  </si>
  <si>
    <t>天成华成11#住宅楼、天成华成12#住宅</t>
  </si>
  <si>
    <t>阜宁县沟墩镇棉种场三组、红旗村四组</t>
  </si>
  <si>
    <t>2023.4.21</t>
  </si>
  <si>
    <t>江苏瑞阜农业发展有限</t>
  </si>
  <si>
    <t>羊寨农贸市场</t>
  </si>
  <si>
    <t>阜宁县羊寨镇镇东居委会</t>
  </si>
  <si>
    <t>2023.4.25</t>
  </si>
  <si>
    <t>阜宁辉正机械制造有限</t>
  </si>
  <si>
    <t>新建厂房</t>
  </si>
  <si>
    <t>阜宁县罗桥镇沿街村</t>
  </si>
  <si>
    <t>2023.5.8</t>
  </si>
  <si>
    <t>芦蒲农贸市场</t>
  </si>
  <si>
    <t>阜宁县芦蒲镇马集村</t>
  </si>
  <si>
    <t>2023.5.11</t>
  </si>
  <si>
    <t>盐城千佰镀金属表面处理有限公司</t>
  </si>
  <si>
    <t>办公研发楼、车间一、车间二、车间三、车间四、车间五、仓库一、仓库二</t>
  </si>
  <si>
    <t>阜宁县郭墅镇马河村</t>
  </si>
  <si>
    <t>阜宁良延环保科技有限公司</t>
  </si>
  <si>
    <t>2#厂房、原料仓库、</t>
  </si>
  <si>
    <t>2023.5.29</t>
  </si>
  <si>
    <t>江苏蓝天环保集团股份有限公司</t>
  </si>
  <si>
    <t>办公楼、生产楼一、</t>
  </si>
  <si>
    <t>2023.5.31</t>
  </si>
  <si>
    <t>生产综合用房、</t>
  </si>
  <si>
    <t>阜宁县新沟镇吉沟村二组</t>
  </si>
  <si>
    <t>2023.6.9</t>
  </si>
  <si>
    <t>锯圈车间、精加工车间</t>
  </si>
  <si>
    <t>盐城长建给排水科技有限公司</t>
  </si>
  <si>
    <t>1#厂房、2#厂房、</t>
  </si>
  <si>
    <t>益林镇西二环路</t>
  </si>
  <si>
    <t>2023.6.16</t>
  </si>
  <si>
    <t>盐城市提姆斯达医疗科技有限公司</t>
  </si>
  <si>
    <t>1—12生产车间、传达室</t>
  </si>
  <si>
    <t>益林镇倪东村</t>
  </si>
  <si>
    <t>国家管网集团江苏天然气管道有限责任公司</t>
  </si>
  <si>
    <t>（阜宁分输清管站）综合设备间</t>
  </si>
  <si>
    <t>阜宁县花园街道光明居委会十一组</t>
  </si>
  <si>
    <t>2023.6.25</t>
  </si>
  <si>
    <t>盐城卓兴能源有限公司</t>
  </si>
  <si>
    <t>门卫、辅助用房、站房、</t>
  </si>
  <si>
    <t>2023.7.5</t>
  </si>
  <si>
    <t>变电站、水处理中心（补证）</t>
  </si>
  <si>
    <t>阜宁高新技术产业开发区官王路北侧</t>
  </si>
  <si>
    <t>2023.7.13</t>
  </si>
  <si>
    <t>阜宁县洲美汽车商务城40#楼、</t>
  </si>
  <si>
    <t>阜宁县经济开发区专榆居委会</t>
  </si>
  <si>
    <t>2023.7.14</t>
  </si>
  <si>
    <t>盐城豪升布业有限公司</t>
  </si>
  <si>
    <t>2#生产楼、</t>
  </si>
  <si>
    <t>阜宁县施庄镇和平居委会二组</t>
  </si>
  <si>
    <t>2023.7.17</t>
  </si>
  <si>
    <t>雷纳德流体智能科技江苏股份有限公司</t>
  </si>
  <si>
    <t>实验中心</t>
  </si>
  <si>
    <t>阜宁经济开发区南顾居委会三组</t>
  </si>
  <si>
    <t>2023.7.27</t>
  </si>
  <si>
    <t>协泰新材料科技（盐城）有限公司</t>
  </si>
  <si>
    <r>
      <rPr>
        <sz val="12"/>
        <color theme="1"/>
        <rFont val="宋体"/>
        <charset val="134"/>
        <scheme val="minor"/>
      </rPr>
      <t>1#</t>
    </r>
    <r>
      <rPr>
        <sz val="12"/>
        <color rgb="FF000000"/>
        <rFont val="宋体"/>
        <charset val="134"/>
        <scheme val="minor"/>
      </rPr>
      <t>厂房</t>
    </r>
  </si>
  <si>
    <t>阜宁县阜城街道办事处新桥居委会五、六组</t>
  </si>
  <si>
    <t>2023.7.28</t>
  </si>
  <si>
    <t>江苏缘宝纺织科技有限公司</t>
  </si>
  <si>
    <r>
      <rPr>
        <sz val="12"/>
        <color theme="1"/>
        <rFont val="宋体"/>
        <charset val="134"/>
        <scheme val="minor"/>
      </rPr>
      <t>1#-4#</t>
    </r>
    <r>
      <rPr>
        <sz val="12"/>
        <color rgb="FF000000"/>
        <rFont val="宋体"/>
        <charset val="134"/>
        <scheme val="minor"/>
      </rPr>
      <t>厂房</t>
    </r>
  </si>
  <si>
    <t>盐城富菲力电气有限公司</t>
  </si>
  <si>
    <t>阜宁县开发区必生居委会五组</t>
  </si>
  <si>
    <t>2023.8.1</t>
  </si>
  <si>
    <t>江苏映耀环保科技有限公司</t>
  </si>
  <si>
    <t>生产车间一</t>
  </si>
  <si>
    <t>阜城谬黄村二组</t>
  </si>
  <si>
    <t>2023.8.10</t>
  </si>
  <si>
    <t>中海油阜宁热电有限责任公司</t>
  </si>
  <si>
    <t>主厂房（燃机房、汽机房）（补证）、办公楼、生产值班楼、职工食堂、网络继电器室、空压机房、危废暂存间、</t>
  </si>
  <si>
    <t>凯悦雅居9#楼、凯悦雅居10#楼、凯悦雅居11#楼、凯悦雅居12#楼</t>
  </si>
  <si>
    <t>阜宁县益林镇大东社区</t>
  </si>
  <si>
    <t>2023.2.0</t>
  </si>
  <si>
    <t>天鹅丽都34#楼、天鹅丽都35#楼、天鹅丽都36#楼、天鹅丽都40#-46#楼、天鹅丽都48#-50#楼、天鹅丽都地下人防一、天鹅丽都34#-36#楼之间地下车库、天鹅丽都36#-43#楼之间地下车库、天鹅丽都41#楼南侧地下车库、天鹅丽都四期北侧地下车库</t>
  </si>
  <si>
    <t>2023.8.17</t>
  </si>
  <si>
    <t>江苏赫邦家具制造有限公司</t>
  </si>
  <si>
    <t>1#厂房、2#厂房、3#厂房、综合楼、门卫室、仓库、配电房</t>
  </si>
  <si>
    <t>阜宁县沟墩镇林道村二组</t>
  </si>
  <si>
    <t>2023.8.30</t>
  </si>
  <si>
    <t>捷德凯托普（江苏）机械有限公司</t>
  </si>
  <si>
    <t>4#车间、5#仓库</t>
  </si>
  <si>
    <t>2023.8.31</t>
  </si>
  <si>
    <t>阜宁县恒源机械制造有限公司</t>
  </si>
  <si>
    <t>2023.9.7</t>
  </si>
  <si>
    <t>阜宁恒源电气实业有限公司</t>
  </si>
  <si>
    <t>1#仓库、办公楼</t>
  </si>
  <si>
    <t>阜宁县花园街道办事处新丰居委会</t>
  </si>
  <si>
    <t>2023.9.12</t>
  </si>
  <si>
    <t>盐城磐澄电气科技有限公司</t>
  </si>
  <si>
    <r>
      <rPr>
        <sz val="12"/>
        <color theme="1"/>
        <rFont val="宋体"/>
        <charset val="134"/>
        <scheme val="minor"/>
      </rPr>
      <t>2#</t>
    </r>
    <r>
      <rPr>
        <sz val="12"/>
        <color rgb="FF000000"/>
        <rFont val="宋体"/>
        <charset val="134"/>
        <scheme val="minor"/>
      </rPr>
      <t>车间</t>
    </r>
  </si>
  <si>
    <t>阜宁县沟墩镇跃进村五组</t>
  </si>
  <si>
    <t>2023.9.19</t>
  </si>
  <si>
    <t>阜宁金阜置业有限公司</t>
  </si>
  <si>
    <t>润发广场</t>
  </si>
  <si>
    <t>2023.9.18</t>
  </si>
  <si>
    <t>阜宁县惠顺仓储有限公司</t>
  </si>
  <si>
    <t>1#仓储</t>
  </si>
  <si>
    <t>江苏阜宁经济开发区顾庄居委会四组</t>
  </si>
  <si>
    <t>2023.9.25</t>
  </si>
  <si>
    <t>观澜名邸41#楼、观澜名邸42#楼、观澜名邸61#楼</t>
  </si>
  <si>
    <t>2023.9.27</t>
  </si>
  <si>
    <t>观澜名邸60#楼</t>
  </si>
  <si>
    <t>2023.9.28</t>
  </si>
  <si>
    <t>阜宁县气象局</t>
  </si>
  <si>
    <t>阜宁县气象灾害监测预警中心</t>
  </si>
  <si>
    <t>江苏阜宁经济开发区锦仁村六组</t>
  </si>
  <si>
    <t>2023.10.10</t>
  </si>
  <si>
    <t>阜宁农村商业银行芦蒲支行—综合楼</t>
  </si>
  <si>
    <t>芦蒲马集村二组</t>
  </si>
  <si>
    <t>2023.10.16</t>
  </si>
  <si>
    <t>阜宁富泰鞋材制品有限公司</t>
  </si>
  <si>
    <t>阜宁县开发区花园村四组</t>
  </si>
  <si>
    <t>2023.10.18</t>
  </si>
  <si>
    <t>阜宁县信旺电力设备厂</t>
  </si>
  <si>
    <t>综合楼、3#厂房</t>
  </si>
  <si>
    <t>阜宁县经济开发区必生居委会五组</t>
  </si>
  <si>
    <t>2023.10.31</t>
  </si>
  <si>
    <t>江苏淮宁能源科技有限公司</t>
  </si>
  <si>
    <t>101#电池及组件厂房</t>
  </si>
  <si>
    <t>阜宁县经济开发区邓灶居委会</t>
  </si>
  <si>
    <t>2023.11.7</t>
  </si>
  <si>
    <t>阜宁县新又佳置业有限公司</t>
  </si>
  <si>
    <t>桃源华府5#楼、桃源华府3#楼、桃源华府2#楼、桃源华府1#楼</t>
  </si>
  <si>
    <t>阜宁县羊寨镇中心大街6号</t>
  </si>
  <si>
    <t>2023.11.9</t>
  </si>
  <si>
    <t>宝狮建材（盐城）有限公司</t>
  </si>
  <si>
    <t>1#厂房、2#厂房、综合楼、门卫</t>
  </si>
  <si>
    <t>2023.11.10</t>
  </si>
  <si>
    <t>盐城市玉带食品有限公司</t>
  </si>
  <si>
    <t>2023.11.23</t>
  </si>
  <si>
    <t>江苏美凯奥纺织科技有限公司</t>
  </si>
  <si>
    <t>1#车间、生产楼、4#车间</t>
  </si>
  <si>
    <t>2023.11.15</t>
  </si>
  <si>
    <t>3号仓储</t>
  </si>
  <si>
    <t>仓库一、仓库二、仓库三</t>
  </si>
  <si>
    <t>2023.11.24</t>
  </si>
  <si>
    <t>盐城市阜宁港通惠房地产开发有限公司</t>
  </si>
  <si>
    <t>文澜府9#楼、文澜府12#楼、文澜府16#楼</t>
  </si>
  <si>
    <t>阜城街道办事处红心居委会2、3、4、5、6组</t>
  </si>
  <si>
    <t>2023.11.28</t>
  </si>
  <si>
    <t>江苏金旺环保科技有限公司</t>
  </si>
  <si>
    <t>联合车间A、4#车间、5#车间</t>
  </si>
  <si>
    <t>阜宁县新沟镇新东村六组</t>
  </si>
  <si>
    <t>2023.12.14</t>
  </si>
  <si>
    <t>江苏珅琨丰环保科技有限公司</t>
  </si>
  <si>
    <t>1号厂房、2#厂房</t>
  </si>
  <si>
    <t>阜宁县永兴居委会四组</t>
  </si>
  <si>
    <t>2023.12.20</t>
  </si>
  <si>
    <t>江苏众康环保科技有限公司</t>
  </si>
  <si>
    <t>2#厂房、3#厂房</t>
  </si>
  <si>
    <t>阜宁县郭墅镇马河村五组</t>
  </si>
  <si>
    <t>2023.12.26</t>
  </si>
  <si>
    <t>盐城众舟服装有限公司</t>
  </si>
  <si>
    <t>生产厂房（1#厂区）</t>
  </si>
  <si>
    <t>郭墅镇张庄居委会一组、孙郑居委会五组</t>
  </si>
  <si>
    <t>2023.12.29</t>
  </si>
  <si>
    <t>生产厂房一（2#厂区）、生产厂房二（2#厂区）、生产厂房三（2#厂区）</t>
  </si>
  <si>
    <t>郭墅镇张庄居民委员会一组</t>
  </si>
  <si>
    <t>2024规划核实登记表</t>
  </si>
  <si>
    <t>320923202400001</t>
  </si>
  <si>
    <t>万家得（盐城）家居有限公司</t>
  </si>
  <si>
    <t>阜城街道办新桥居委会五组</t>
  </si>
  <si>
    <t>2024.1.2</t>
  </si>
  <si>
    <t>3209232024HY0005446</t>
  </si>
  <si>
    <t>盐城翔宇玻璃有限公司</t>
  </si>
  <si>
    <t>9#厂房</t>
  </si>
  <si>
    <t>益林镇王楼社区二组</t>
  </si>
  <si>
    <t>2024.1.16</t>
  </si>
  <si>
    <t>3209232024HY0012452</t>
  </si>
  <si>
    <t>江苏棕米科技有限公司</t>
  </si>
  <si>
    <t>3#、4#、5#厂房</t>
  </si>
  <si>
    <t>花园街道办光明居委会</t>
  </si>
  <si>
    <t>2024.1.18</t>
  </si>
  <si>
    <t>3209232024HY0013484</t>
  </si>
  <si>
    <t>江苏洁特盛水暖有限公司</t>
  </si>
  <si>
    <t>1#厂房、生产楼、2#厂房、3#厂房、门卫1、门卫2、配电房</t>
  </si>
  <si>
    <t>2024.1.31</t>
  </si>
  <si>
    <t>3209232024HY0014469</t>
  </si>
  <si>
    <t>江苏苏泰智能有限公司</t>
  </si>
  <si>
    <t>阜宁县沟墩镇红旗村</t>
  </si>
  <si>
    <t>2024.2.1</t>
  </si>
  <si>
    <t>3209232024HY0016418</t>
  </si>
  <si>
    <t>东发嘉园1#楼</t>
  </si>
  <si>
    <t>2024.2.5</t>
  </si>
  <si>
    <t>3209232024HY0015416</t>
  </si>
  <si>
    <t>企盛阀门盐城有限公司</t>
  </si>
  <si>
    <t>1#2#厂房、生产楼</t>
  </si>
  <si>
    <t>阜宁硕集社区</t>
  </si>
  <si>
    <t>3209232024HY0019451</t>
  </si>
  <si>
    <t>阜宁县苏杰阀业电器机械配件厂</t>
  </si>
  <si>
    <t>1#厂房接建</t>
  </si>
  <si>
    <t>阜城街道办事处和平居委会二组</t>
  </si>
  <si>
    <t>2024.3.15</t>
  </si>
  <si>
    <t>3209232024HY0018426</t>
  </si>
  <si>
    <t>阜宁县淮东古寺</t>
  </si>
  <si>
    <t>南僧寮、大雄宝殿、天王殿、北僧寮、钟楼、鼓楼</t>
  </si>
  <si>
    <t>阜宁县益林镇马家荡居委会一组</t>
  </si>
  <si>
    <t>2024.2.26</t>
  </si>
  <si>
    <t>3209232024HY0020458</t>
  </si>
  <si>
    <t>阜宁县四海阀业有限公司</t>
  </si>
  <si>
    <t>1#厂房、2#厂房、生产楼一</t>
  </si>
  <si>
    <t>阜宁县阜城街道办事处和平居委会一组</t>
  </si>
  <si>
    <t>2024.3.27</t>
  </si>
  <si>
    <t>3209232024HY0021467</t>
  </si>
  <si>
    <t>盐城力磊机械制造有限公司</t>
  </si>
  <si>
    <t>阜宁县益林镇王楼社区二组</t>
  </si>
  <si>
    <t>2024.3.28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</si>
</sst>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yyyy/m/d;@"/>
  </numFmts>
  <fonts count="3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PingFang SC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178" fontId="0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178" fontId="0" fillId="0" borderId="0" xfId="0" applyNumberFormat="1" applyFont="1" applyFill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left" vertical="center" wrapText="1"/>
    </xf>
    <xf numFmtId="0" fontId="7" fillId="0" borderId="1" xfId="0" applyNumberFormat="1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workbookViewId="0">
      <selection activeCell="C46" sqref="C46"/>
    </sheetView>
  </sheetViews>
  <sheetFormatPr defaultColWidth="9" defaultRowHeight="13.5" outlineLevelCol="5"/>
  <cols>
    <col min="1" max="1" width="22.75" style="42" customWidth="1"/>
    <col min="2" max="2" width="36.625" style="43" customWidth="1"/>
    <col min="3" max="3" width="57" style="43" customWidth="1"/>
    <col min="4" max="4" width="34.75" style="43" customWidth="1"/>
    <col min="5" max="5" width="18.625" style="43" customWidth="1"/>
    <col min="6" max="6" width="18.625" style="44" customWidth="1"/>
    <col min="7" max="16384" width="9" style="2"/>
  </cols>
  <sheetData>
    <row r="1" s="1" customFormat="1" ht="50.1" customHeight="1" spans="1:6">
      <c r="A1" s="12" t="s">
        <v>0</v>
      </c>
      <c r="B1" s="12"/>
      <c r="C1" s="12"/>
      <c r="D1" s="12"/>
      <c r="E1" s="12"/>
      <c r="F1" s="12"/>
    </row>
    <row r="2" s="41" customFormat="1" ht="35" customHeight="1" spans="1:6">
      <c r="A2" s="45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33" t="s">
        <v>6</v>
      </c>
    </row>
    <row r="3" s="2" customFormat="1" ht="35" customHeight="1" spans="1:6">
      <c r="A3" s="15" t="s">
        <v>7</v>
      </c>
      <c r="B3" s="15" t="s">
        <v>8</v>
      </c>
      <c r="C3" s="15" t="s">
        <v>9</v>
      </c>
      <c r="D3" s="15" t="s">
        <v>10</v>
      </c>
      <c r="E3" s="16">
        <v>2802.73</v>
      </c>
      <c r="F3" s="35">
        <v>43481</v>
      </c>
    </row>
    <row r="4" s="2" customFormat="1" ht="35" customHeight="1" spans="1:6">
      <c r="A4" s="15" t="s">
        <v>11</v>
      </c>
      <c r="B4" s="15" t="s">
        <v>12</v>
      </c>
      <c r="C4" s="15" t="s">
        <v>13</v>
      </c>
      <c r="D4" s="15" t="s">
        <v>14</v>
      </c>
      <c r="E4" s="16">
        <v>104979.05</v>
      </c>
      <c r="F4" s="35">
        <v>43481</v>
      </c>
    </row>
    <row r="5" s="2" customFormat="1" ht="35" customHeight="1" spans="1:6">
      <c r="A5" s="15" t="s">
        <v>15</v>
      </c>
      <c r="B5" s="15" t="s">
        <v>16</v>
      </c>
      <c r="C5" s="15" t="s">
        <v>17</v>
      </c>
      <c r="D5" s="15" t="s">
        <v>18</v>
      </c>
      <c r="E5" s="16">
        <v>11895.38</v>
      </c>
      <c r="F5" s="35">
        <v>43483</v>
      </c>
    </row>
    <row r="6" s="2" customFormat="1" ht="35" customHeight="1" spans="1:6">
      <c r="A6" s="15" t="s">
        <v>19</v>
      </c>
      <c r="B6" s="15" t="s">
        <v>20</v>
      </c>
      <c r="C6" s="15" t="s">
        <v>21</v>
      </c>
      <c r="D6" s="15" t="s">
        <v>22</v>
      </c>
      <c r="E6" s="16">
        <v>6918.22</v>
      </c>
      <c r="F6" s="35">
        <v>43483</v>
      </c>
    </row>
    <row r="7" s="2" customFormat="1" ht="35" customHeight="1" spans="1:6">
      <c r="A7" s="15" t="s">
        <v>23</v>
      </c>
      <c r="B7" s="15" t="s">
        <v>24</v>
      </c>
      <c r="C7" s="15" t="s">
        <v>25</v>
      </c>
      <c r="D7" s="15" t="s">
        <v>26</v>
      </c>
      <c r="E7" s="16">
        <v>61426.84</v>
      </c>
      <c r="F7" s="35">
        <v>43498</v>
      </c>
    </row>
    <row r="8" s="2" customFormat="1" ht="35" customHeight="1" spans="1:6">
      <c r="A8" s="15" t="s">
        <v>27</v>
      </c>
      <c r="B8" s="15" t="s">
        <v>28</v>
      </c>
      <c r="C8" s="15" t="s">
        <v>29</v>
      </c>
      <c r="D8" s="15" t="s">
        <v>30</v>
      </c>
      <c r="E8" s="16">
        <v>1324.38</v>
      </c>
      <c r="F8" s="35">
        <v>43498</v>
      </c>
    </row>
    <row r="9" s="2" customFormat="1" ht="35" customHeight="1" spans="1:6">
      <c r="A9" s="15" t="s">
        <v>31</v>
      </c>
      <c r="B9" s="15" t="s">
        <v>32</v>
      </c>
      <c r="C9" s="15" t="s">
        <v>33</v>
      </c>
      <c r="D9" s="15" t="s">
        <v>34</v>
      </c>
      <c r="E9" s="16">
        <v>32087.58</v>
      </c>
      <c r="F9" s="35">
        <v>43498</v>
      </c>
    </row>
    <row r="10" s="2" customFormat="1" ht="35" customHeight="1" spans="1:6">
      <c r="A10" s="15" t="s">
        <v>35</v>
      </c>
      <c r="B10" s="15" t="s">
        <v>36</v>
      </c>
      <c r="C10" s="15" t="s">
        <v>37</v>
      </c>
      <c r="D10" s="15" t="s">
        <v>38</v>
      </c>
      <c r="E10" s="16">
        <v>35635.53</v>
      </c>
      <c r="F10" s="35">
        <v>43498</v>
      </c>
    </row>
    <row r="11" s="2" customFormat="1" ht="35" customHeight="1" spans="1:6">
      <c r="A11" s="15" t="s">
        <v>39</v>
      </c>
      <c r="B11" s="15" t="s">
        <v>40</v>
      </c>
      <c r="C11" s="15" t="s">
        <v>41</v>
      </c>
      <c r="D11" s="15" t="s">
        <v>42</v>
      </c>
      <c r="E11" s="16">
        <v>2473.59</v>
      </c>
      <c r="F11" s="35">
        <v>43515</v>
      </c>
    </row>
    <row r="12" s="2" customFormat="1" ht="35" customHeight="1" spans="1:6">
      <c r="A12" s="15" t="s">
        <v>43</v>
      </c>
      <c r="B12" s="15" t="s">
        <v>44</v>
      </c>
      <c r="C12" s="15" t="s">
        <v>45</v>
      </c>
      <c r="D12" s="15" t="s">
        <v>46</v>
      </c>
      <c r="E12" s="16">
        <v>66277.67</v>
      </c>
      <c r="F12" s="35">
        <v>43517</v>
      </c>
    </row>
    <row r="13" s="2" customFormat="1" ht="35" customHeight="1" spans="1:6">
      <c r="A13" s="15" t="s">
        <v>47</v>
      </c>
      <c r="B13" s="15" t="s">
        <v>48</v>
      </c>
      <c r="C13" s="15" t="s">
        <v>49</v>
      </c>
      <c r="D13" s="15" t="s">
        <v>50</v>
      </c>
      <c r="E13" s="16">
        <v>2442.08</v>
      </c>
      <c r="F13" s="35">
        <v>43517</v>
      </c>
    </row>
    <row r="14" s="2" customFormat="1" ht="35" customHeight="1" spans="1:6">
      <c r="A14" s="15" t="s">
        <v>51</v>
      </c>
      <c r="B14" s="15" t="s">
        <v>52</v>
      </c>
      <c r="C14" s="15" t="s">
        <v>53</v>
      </c>
      <c r="D14" s="15" t="s">
        <v>18</v>
      </c>
      <c r="E14" s="16">
        <v>6809.66</v>
      </c>
      <c r="F14" s="35">
        <v>43517</v>
      </c>
    </row>
    <row r="15" s="2" customFormat="1" ht="35" customHeight="1" spans="1:6">
      <c r="A15" s="15" t="s">
        <v>54</v>
      </c>
      <c r="B15" s="15" t="s">
        <v>55</v>
      </c>
      <c r="C15" s="15" t="s">
        <v>56</v>
      </c>
      <c r="D15" s="15" t="s">
        <v>57</v>
      </c>
      <c r="E15" s="16">
        <v>3621.15</v>
      </c>
      <c r="F15" s="35">
        <v>43517</v>
      </c>
    </row>
    <row r="16" s="2" customFormat="1" ht="35" customHeight="1" spans="1:6">
      <c r="A16" s="15" t="s">
        <v>58</v>
      </c>
      <c r="B16" s="15" t="s">
        <v>59</v>
      </c>
      <c r="C16" s="15" t="s">
        <v>60</v>
      </c>
      <c r="D16" s="15" t="s">
        <v>61</v>
      </c>
      <c r="E16" s="16">
        <v>14806.51</v>
      </c>
      <c r="F16" s="35">
        <v>43517</v>
      </c>
    </row>
    <row r="17" s="2" customFormat="1" ht="35" customHeight="1" spans="1:6">
      <c r="A17" s="15" t="s">
        <v>62</v>
      </c>
      <c r="B17" s="15" t="s">
        <v>63</v>
      </c>
      <c r="C17" s="15" t="s">
        <v>64</v>
      </c>
      <c r="D17" s="15" t="s">
        <v>65</v>
      </c>
      <c r="E17" s="16">
        <v>5320</v>
      </c>
      <c r="F17" s="35">
        <v>43517</v>
      </c>
    </row>
    <row r="18" s="2" customFormat="1" ht="35" customHeight="1" spans="1:6">
      <c r="A18" s="15" t="s">
        <v>66</v>
      </c>
      <c r="B18" s="15" t="s">
        <v>67</v>
      </c>
      <c r="C18" s="15" t="s">
        <v>68</v>
      </c>
      <c r="D18" s="15" t="s">
        <v>69</v>
      </c>
      <c r="E18" s="16">
        <v>573.72</v>
      </c>
      <c r="F18" s="35">
        <v>43517</v>
      </c>
    </row>
    <row r="19" s="2" customFormat="1" ht="35" customHeight="1" spans="1:6">
      <c r="A19" s="15" t="s">
        <v>70</v>
      </c>
      <c r="B19" s="15" t="s">
        <v>71</v>
      </c>
      <c r="C19" s="15" t="s">
        <v>72</v>
      </c>
      <c r="D19" s="15" t="s">
        <v>73</v>
      </c>
      <c r="E19" s="16">
        <v>3043.48</v>
      </c>
      <c r="F19" s="35">
        <v>43517</v>
      </c>
    </row>
    <row r="20" s="2" customFormat="1" ht="35" customHeight="1" spans="1:6">
      <c r="A20" s="15" t="s">
        <v>74</v>
      </c>
      <c r="B20" s="15" t="s">
        <v>75</v>
      </c>
      <c r="C20" s="15" t="s">
        <v>76</v>
      </c>
      <c r="D20" s="15" t="s">
        <v>77</v>
      </c>
      <c r="E20" s="16">
        <v>1686</v>
      </c>
      <c r="F20" s="35">
        <v>43517</v>
      </c>
    </row>
    <row r="21" s="2" customFormat="1" ht="35" customHeight="1" spans="1:6">
      <c r="A21" s="15" t="s">
        <v>78</v>
      </c>
      <c r="B21" s="15" t="s">
        <v>32</v>
      </c>
      <c r="C21" s="15" t="s">
        <v>79</v>
      </c>
      <c r="D21" s="15" t="s">
        <v>80</v>
      </c>
      <c r="E21" s="16">
        <v>67107.18</v>
      </c>
      <c r="F21" s="35">
        <v>43517</v>
      </c>
    </row>
    <row r="22" s="2" customFormat="1" ht="35" customHeight="1" spans="1:6">
      <c r="A22" s="15" t="s">
        <v>81</v>
      </c>
      <c r="B22" s="15" t="s">
        <v>82</v>
      </c>
      <c r="C22" s="15" t="s">
        <v>83</v>
      </c>
      <c r="D22" s="15" t="s">
        <v>84</v>
      </c>
      <c r="E22" s="16">
        <v>50712.9</v>
      </c>
      <c r="F22" s="35">
        <v>43517</v>
      </c>
    </row>
    <row r="23" s="2" customFormat="1" ht="35" customHeight="1" spans="1:6">
      <c r="A23" s="15" t="s">
        <v>85</v>
      </c>
      <c r="B23" s="15" t="s">
        <v>86</v>
      </c>
      <c r="C23" s="15" t="s">
        <v>87</v>
      </c>
      <c r="D23" s="15" t="s">
        <v>88</v>
      </c>
      <c r="E23" s="16">
        <v>27724</v>
      </c>
      <c r="F23" s="35">
        <v>43629</v>
      </c>
    </row>
    <row r="24" s="2" customFormat="1" ht="35" customHeight="1" spans="1:6">
      <c r="A24" s="15" t="s">
        <v>89</v>
      </c>
      <c r="B24" s="15" t="s">
        <v>90</v>
      </c>
      <c r="C24" s="15" t="s">
        <v>91</v>
      </c>
      <c r="D24" s="15" t="s">
        <v>92</v>
      </c>
      <c r="E24" s="16">
        <v>70906.52</v>
      </c>
      <c r="F24" s="35">
        <v>43633</v>
      </c>
    </row>
    <row r="25" s="2" customFormat="1" ht="35" customHeight="1" spans="1:6">
      <c r="A25" s="15" t="s">
        <v>93</v>
      </c>
      <c r="B25" s="15" t="s">
        <v>94</v>
      </c>
      <c r="C25" s="15" t="s">
        <v>95</v>
      </c>
      <c r="D25" s="15" t="s">
        <v>96</v>
      </c>
      <c r="E25" s="16">
        <v>473.51</v>
      </c>
      <c r="F25" s="35">
        <v>43633</v>
      </c>
    </row>
    <row r="26" s="2" customFormat="1" ht="35" customHeight="1" spans="1:6">
      <c r="A26" s="15" t="s">
        <v>97</v>
      </c>
      <c r="B26" s="15" t="s">
        <v>98</v>
      </c>
      <c r="C26" s="15" t="s">
        <v>99</v>
      </c>
      <c r="D26" s="15" t="s">
        <v>100</v>
      </c>
      <c r="E26" s="16">
        <v>49637.53</v>
      </c>
      <c r="F26" s="35">
        <v>43676</v>
      </c>
    </row>
    <row r="27" s="2" customFormat="1" ht="35" customHeight="1" spans="1:6">
      <c r="A27" s="15" t="s">
        <v>101</v>
      </c>
      <c r="B27" s="15" t="s">
        <v>102</v>
      </c>
      <c r="C27" s="15" t="s">
        <v>103</v>
      </c>
      <c r="D27" s="22" t="s">
        <v>104</v>
      </c>
      <c r="E27" s="16">
        <v>2729.03</v>
      </c>
      <c r="F27" s="35">
        <v>43689</v>
      </c>
    </row>
    <row r="28" s="2" customFormat="1" ht="35" customHeight="1" spans="1:6">
      <c r="A28" s="15" t="s">
        <v>105</v>
      </c>
      <c r="B28" s="15" t="s">
        <v>106</v>
      </c>
      <c r="C28" s="15" t="s">
        <v>107</v>
      </c>
      <c r="D28" s="22" t="s">
        <v>108</v>
      </c>
      <c r="E28" s="16">
        <v>16370.05</v>
      </c>
      <c r="F28" s="35">
        <v>43691</v>
      </c>
    </row>
    <row r="29" s="2" customFormat="1" ht="35" customHeight="1" spans="1:6">
      <c r="A29" s="15" t="s">
        <v>109</v>
      </c>
      <c r="B29" s="15" t="s">
        <v>106</v>
      </c>
      <c r="C29" s="15" t="s">
        <v>110</v>
      </c>
      <c r="D29" s="22" t="s">
        <v>108</v>
      </c>
      <c r="E29" s="16">
        <v>30350.37</v>
      </c>
      <c r="F29" s="35">
        <v>43691</v>
      </c>
    </row>
    <row r="30" s="2" customFormat="1" ht="35" customHeight="1" spans="1:6">
      <c r="A30" s="15" t="s">
        <v>111</v>
      </c>
      <c r="B30" s="15" t="s">
        <v>112</v>
      </c>
      <c r="C30" s="15" t="s">
        <v>113</v>
      </c>
      <c r="D30" s="15" t="s">
        <v>114</v>
      </c>
      <c r="E30" s="16">
        <v>2540.1</v>
      </c>
      <c r="F30" s="35">
        <v>43696</v>
      </c>
    </row>
    <row r="31" s="2" customFormat="1" ht="35" customHeight="1" spans="1:6">
      <c r="A31" s="15" t="s">
        <v>115</v>
      </c>
      <c r="B31" s="15" t="s">
        <v>32</v>
      </c>
      <c r="C31" s="15" t="s">
        <v>116</v>
      </c>
      <c r="D31" s="15" t="s">
        <v>117</v>
      </c>
      <c r="E31" s="16">
        <v>146288.25</v>
      </c>
      <c r="F31" s="35">
        <v>43706</v>
      </c>
    </row>
    <row r="32" s="2" customFormat="1" ht="35" customHeight="1" spans="1:6">
      <c r="A32" s="15" t="s">
        <v>118</v>
      </c>
      <c r="B32" s="15" t="s">
        <v>119</v>
      </c>
      <c r="C32" s="15" t="s">
        <v>120</v>
      </c>
      <c r="D32" s="15" t="s">
        <v>77</v>
      </c>
      <c r="E32" s="16">
        <v>8990.4</v>
      </c>
      <c r="F32" s="35">
        <v>43726</v>
      </c>
    </row>
    <row r="33" s="2" customFormat="1" ht="35" customHeight="1" spans="1:6">
      <c r="A33" s="15" t="s">
        <v>121</v>
      </c>
      <c r="B33" s="15" t="s">
        <v>122</v>
      </c>
      <c r="C33" s="15" t="s">
        <v>123</v>
      </c>
      <c r="D33" s="22" t="s">
        <v>124</v>
      </c>
      <c r="E33" s="16">
        <v>9513.74</v>
      </c>
      <c r="F33" s="35">
        <v>43726</v>
      </c>
    </row>
    <row r="34" s="2" customFormat="1" ht="35" customHeight="1" spans="1:6">
      <c r="A34" s="15" t="s">
        <v>125</v>
      </c>
      <c r="B34" s="15" t="s">
        <v>126</v>
      </c>
      <c r="C34" s="15" t="s">
        <v>127</v>
      </c>
      <c r="D34" s="15" t="s">
        <v>128</v>
      </c>
      <c r="E34" s="16">
        <v>48393.92</v>
      </c>
      <c r="F34" s="35">
        <v>43738</v>
      </c>
    </row>
    <row r="35" s="2" customFormat="1" ht="35" customHeight="1" spans="1:6">
      <c r="A35" s="15" t="s">
        <v>129</v>
      </c>
      <c r="B35" s="15" t="s">
        <v>130</v>
      </c>
      <c r="C35" s="15" t="s">
        <v>131</v>
      </c>
      <c r="D35" s="15" t="s">
        <v>77</v>
      </c>
      <c r="E35" s="16">
        <v>19435.95</v>
      </c>
      <c r="F35" s="35">
        <v>43738</v>
      </c>
    </row>
    <row r="36" s="2" customFormat="1" ht="35" customHeight="1" spans="1:6">
      <c r="A36" s="15" t="s">
        <v>132</v>
      </c>
      <c r="B36" s="15" t="s">
        <v>133</v>
      </c>
      <c r="C36" s="15" t="s">
        <v>134</v>
      </c>
      <c r="D36" s="15" t="s">
        <v>135</v>
      </c>
      <c r="E36" s="16">
        <v>65048.63</v>
      </c>
      <c r="F36" s="35">
        <v>43769</v>
      </c>
    </row>
    <row r="37" s="2" customFormat="1" ht="35" customHeight="1" spans="1:6">
      <c r="A37" s="15" t="s">
        <v>136</v>
      </c>
      <c r="B37" s="15" t="s">
        <v>119</v>
      </c>
      <c r="C37" s="15" t="s">
        <v>137</v>
      </c>
      <c r="D37" s="15" t="s">
        <v>77</v>
      </c>
      <c r="E37" s="16">
        <v>34677.14</v>
      </c>
      <c r="F37" s="35">
        <v>43783</v>
      </c>
    </row>
    <row r="38" s="2" customFormat="1" ht="35" customHeight="1" spans="1:6">
      <c r="A38" s="15" t="s">
        <v>138</v>
      </c>
      <c r="B38" s="15" t="s">
        <v>139</v>
      </c>
      <c r="C38" s="15" t="s">
        <v>140</v>
      </c>
      <c r="D38" s="15" t="s">
        <v>141</v>
      </c>
      <c r="E38" s="16">
        <v>12413.33</v>
      </c>
      <c r="F38" s="35">
        <v>43791</v>
      </c>
    </row>
    <row r="39" s="2" customFormat="1" ht="35" customHeight="1" spans="1:6">
      <c r="A39" s="15" t="s">
        <v>142</v>
      </c>
      <c r="B39" s="15" t="s">
        <v>143</v>
      </c>
      <c r="C39" s="15" t="s">
        <v>144</v>
      </c>
      <c r="D39" s="15" t="s">
        <v>145</v>
      </c>
      <c r="E39" s="16">
        <v>43623.24</v>
      </c>
      <c r="F39" s="35">
        <v>43805</v>
      </c>
    </row>
    <row r="40" s="2" customFormat="1" ht="35" customHeight="1" spans="1:6">
      <c r="A40" s="15" t="s">
        <v>146</v>
      </c>
      <c r="B40" s="15" t="s">
        <v>147</v>
      </c>
      <c r="C40" s="15" t="s">
        <v>148</v>
      </c>
      <c r="D40" s="15" t="s">
        <v>149</v>
      </c>
      <c r="E40" s="16">
        <v>19206.42</v>
      </c>
      <c r="F40" s="35">
        <v>43805</v>
      </c>
    </row>
    <row r="41" s="2" customFormat="1" ht="35" customHeight="1" spans="1:6">
      <c r="A41" s="15" t="s">
        <v>150</v>
      </c>
      <c r="B41" s="15" t="s">
        <v>151</v>
      </c>
      <c r="C41" s="15" t="s">
        <v>152</v>
      </c>
      <c r="D41" s="15" t="s">
        <v>153</v>
      </c>
      <c r="E41" s="16">
        <v>40733.38</v>
      </c>
      <c r="F41" s="35">
        <v>43805</v>
      </c>
    </row>
    <row r="42" s="2" customFormat="1" ht="35" customHeight="1" spans="1:6">
      <c r="A42" s="15" t="s">
        <v>154</v>
      </c>
      <c r="B42" s="15" t="s">
        <v>155</v>
      </c>
      <c r="C42" s="15" t="s">
        <v>156</v>
      </c>
      <c r="D42" s="15" t="s">
        <v>157</v>
      </c>
      <c r="E42" s="16">
        <v>29662.33</v>
      </c>
      <c r="F42" s="35">
        <v>43819</v>
      </c>
    </row>
    <row r="43" s="2" customFormat="1" ht="35" customHeight="1" spans="1:6">
      <c r="A43" s="15" t="s">
        <v>158</v>
      </c>
      <c r="B43" s="15" t="s">
        <v>159</v>
      </c>
      <c r="C43" s="15" t="s">
        <v>160</v>
      </c>
      <c r="D43" s="15" t="s">
        <v>77</v>
      </c>
      <c r="E43" s="16">
        <v>29740.55</v>
      </c>
      <c r="F43" s="35">
        <v>43819</v>
      </c>
    </row>
    <row r="44" s="2" customFormat="1" ht="35" customHeight="1" spans="1:6">
      <c r="A44" s="15" t="s">
        <v>161</v>
      </c>
      <c r="B44" s="17" t="s">
        <v>159</v>
      </c>
      <c r="C44" s="17" t="s">
        <v>162</v>
      </c>
      <c r="D44" s="15" t="s">
        <v>163</v>
      </c>
      <c r="E44" s="16">
        <v>20897.6</v>
      </c>
      <c r="F44" s="35">
        <v>43823</v>
      </c>
    </row>
    <row r="45" s="2" customFormat="1" ht="35" customHeight="1" spans="1:6">
      <c r="A45" s="15" t="s">
        <v>164</v>
      </c>
      <c r="B45" s="15" t="s">
        <v>165</v>
      </c>
      <c r="C45" s="15" t="s">
        <v>166</v>
      </c>
      <c r="D45" s="15" t="s">
        <v>167</v>
      </c>
      <c r="E45" s="16">
        <v>1163.92</v>
      </c>
      <c r="F45" s="35">
        <v>43823</v>
      </c>
    </row>
    <row r="46" s="2" customFormat="1" ht="35" customHeight="1" spans="1:6">
      <c r="A46" s="15" t="s">
        <v>168</v>
      </c>
      <c r="B46" s="15" t="s">
        <v>169</v>
      </c>
      <c r="C46" s="15" t="s">
        <v>170</v>
      </c>
      <c r="D46" s="15" t="s">
        <v>171</v>
      </c>
      <c r="E46" s="16">
        <v>1413.98</v>
      </c>
      <c r="F46" s="35">
        <v>43824</v>
      </c>
    </row>
    <row r="47" s="2" customFormat="1" ht="35" customHeight="1" spans="1:6">
      <c r="A47" s="15" t="s">
        <v>172</v>
      </c>
      <c r="B47" s="15" t="s">
        <v>173</v>
      </c>
      <c r="C47" s="15" t="s">
        <v>174</v>
      </c>
      <c r="D47" s="15" t="s">
        <v>175</v>
      </c>
      <c r="E47" s="16">
        <v>623.38</v>
      </c>
      <c r="F47" s="35">
        <v>43826</v>
      </c>
    </row>
    <row r="48" s="2" customFormat="1" ht="35" customHeight="1" spans="1:6">
      <c r="A48" s="15" t="s">
        <v>176</v>
      </c>
      <c r="B48" s="15" t="s">
        <v>177</v>
      </c>
      <c r="C48" s="15" t="s">
        <v>178</v>
      </c>
      <c r="D48" s="15" t="s">
        <v>179</v>
      </c>
      <c r="E48" s="16">
        <v>5138.07</v>
      </c>
      <c r="F48" s="35">
        <v>43826</v>
      </c>
    </row>
    <row r="49" s="2" customFormat="1" ht="35" customHeight="1" spans="1:6">
      <c r="A49" s="15" t="s">
        <v>180</v>
      </c>
      <c r="B49" s="15" t="s">
        <v>181</v>
      </c>
      <c r="C49" s="15" t="s">
        <v>182</v>
      </c>
      <c r="D49" s="15" t="s">
        <v>183</v>
      </c>
      <c r="E49" s="16">
        <v>13304.38</v>
      </c>
      <c r="F49" s="35">
        <v>43826</v>
      </c>
    </row>
    <row r="50" s="2" customFormat="1" ht="35" customHeight="1" spans="1:6">
      <c r="A50" s="15" t="s">
        <v>184</v>
      </c>
      <c r="B50" s="15" t="s">
        <v>185</v>
      </c>
      <c r="C50" s="15" t="s">
        <v>178</v>
      </c>
      <c r="D50" s="15" t="s">
        <v>186</v>
      </c>
      <c r="E50" s="16">
        <v>2996</v>
      </c>
      <c r="F50" s="35">
        <v>43826</v>
      </c>
    </row>
    <row r="51" s="2" customFormat="1" ht="35" customHeight="1" spans="1:6">
      <c r="A51" s="15" t="s">
        <v>187</v>
      </c>
      <c r="B51" s="15" t="s">
        <v>188</v>
      </c>
      <c r="C51" s="15" t="s">
        <v>189</v>
      </c>
      <c r="D51" s="15" t="s">
        <v>190</v>
      </c>
      <c r="E51" s="46">
        <v>3929.62</v>
      </c>
      <c r="F51" s="35">
        <v>43826</v>
      </c>
    </row>
    <row r="52" s="2" customFormat="1" ht="35" customHeight="1" spans="1:6">
      <c r="A52" s="15" t="s">
        <v>191</v>
      </c>
      <c r="B52" s="15" t="s">
        <v>192</v>
      </c>
      <c r="C52" s="15" t="s">
        <v>193</v>
      </c>
      <c r="D52" s="15" t="s">
        <v>194</v>
      </c>
      <c r="E52" s="16">
        <v>47727.69</v>
      </c>
      <c r="F52" s="35" t="s">
        <v>195</v>
      </c>
    </row>
    <row r="53" s="2" customFormat="1" ht="35" customHeight="1" spans="1:6">
      <c r="A53" s="15" t="s">
        <v>196</v>
      </c>
      <c r="B53" s="15" t="s">
        <v>197</v>
      </c>
      <c r="C53" s="15" t="s">
        <v>198</v>
      </c>
      <c r="D53" s="15" t="s">
        <v>199</v>
      </c>
      <c r="E53" s="16">
        <v>10112.62</v>
      </c>
      <c r="F53" s="35">
        <v>43830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workbookViewId="0">
      <selection activeCell="C78" sqref="C78"/>
    </sheetView>
  </sheetViews>
  <sheetFormatPr defaultColWidth="9" defaultRowHeight="13.5" outlineLevelCol="5"/>
  <cols>
    <col min="1" max="1" width="20.625" style="4" customWidth="1"/>
    <col min="2" max="2" width="34.25" style="4" customWidth="1"/>
    <col min="3" max="3" width="45.5" style="4" customWidth="1"/>
    <col min="4" max="4" width="33" style="4" customWidth="1"/>
    <col min="5" max="5" width="18.625" style="3" customWidth="1"/>
    <col min="6" max="6" width="18.625" style="31" customWidth="1"/>
    <col min="7" max="16384" width="9" style="2"/>
  </cols>
  <sheetData>
    <row r="1" s="1" customFormat="1" ht="50.1" customHeight="1" spans="1:6">
      <c r="A1" s="12" t="s">
        <v>200</v>
      </c>
      <c r="B1" s="12"/>
      <c r="C1" s="12"/>
      <c r="D1" s="12"/>
      <c r="E1" s="12"/>
      <c r="F1" s="32"/>
    </row>
    <row r="2" s="4" customFormat="1" ht="35" customHeight="1" spans="1:6">
      <c r="A2" s="13" t="s">
        <v>1</v>
      </c>
      <c r="B2" s="13" t="s">
        <v>201</v>
      </c>
      <c r="C2" s="13" t="s">
        <v>3</v>
      </c>
      <c r="D2" s="13" t="s">
        <v>202</v>
      </c>
      <c r="E2" s="13" t="s">
        <v>5</v>
      </c>
      <c r="F2" s="33" t="s">
        <v>6</v>
      </c>
    </row>
    <row r="3" s="4" customFormat="1" ht="35" customHeight="1" spans="1:6">
      <c r="A3" s="47" t="s">
        <v>203</v>
      </c>
      <c r="B3" s="15" t="s">
        <v>204</v>
      </c>
      <c r="C3" s="15" t="s">
        <v>205</v>
      </c>
      <c r="D3" s="15" t="s">
        <v>206</v>
      </c>
      <c r="E3" s="34">
        <f>8993.48+8622.51+918.32+747.75+996.28+685.18+877.51+825.5+881.83+685.18+1221.32+1218.98+1328.08+897.57+617.94</f>
        <v>29517.43</v>
      </c>
      <c r="F3" s="35" t="s">
        <v>207</v>
      </c>
    </row>
    <row r="4" s="4" customFormat="1" ht="35" customHeight="1" spans="1:6">
      <c r="A4" s="47" t="s">
        <v>208</v>
      </c>
      <c r="B4" s="15" t="s">
        <v>209</v>
      </c>
      <c r="C4" s="15" t="s">
        <v>210</v>
      </c>
      <c r="D4" s="15" t="s">
        <v>211</v>
      </c>
      <c r="E4" s="34">
        <f>2174.93+9619.74+3943.74+177.23+102.64+107.18+702.73</f>
        <v>16828.19</v>
      </c>
      <c r="F4" s="35" t="s">
        <v>212</v>
      </c>
    </row>
    <row r="5" s="4" customFormat="1" ht="35" customHeight="1" spans="1:6">
      <c r="A5" s="47" t="s">
        <v>213</v>
      </c>
      <c r="B5" s="15" t="s">
        <v>214</v>
      </c>
      <c r="C5" s="15" t="s">
        <v>215</v>
      </c>
      <c r="D5" s="15" t="s">
        <v>216</v>
      </c>
      <c r="E5" s="34">
        <f>4736.96+4736.96+3832.96</f>
        <v>13306.88</v>
      </c>
      <c r="F5" s="35" t="s">
        <v>217</v>
      </c>
    </row>
    <row r="6" s="4" customFormat="1" ht="35" customHeight="1" spans="1:6">
      <c r="A6" s="47" t="s">
        <v>218</v>
      </c>
      <c r="B6" s="15" t="s">
        <v>219</v>
      </c>
      <c r="C6" s="15" t="s">
        <v>220</v>
      </c>
      <c r="D6" s="15" t="s">
        <v>221</v>
      </c>
      <c r="E6" s="34">
        <v>2836.18</v>
      </c>
      <c r="F6" s="35" t="s">
        <v>217</v>
      </c>
    </row>
    <row r="7" s="4" customFormat="1" ht="35" customHeight="1" spans="1:6">
      <c r="A7" s="47" t="s">
        <v>222</v>
      </c>
      <c r="B7" s="15" t="s">
        <v>223</v>
      </c>
      <c r="C7" s="15" t="s">
        <v>224</v>
      </c>
      <c r="D7" s="15" t="s">
        <v>225</v>
      </c>
      <c r="E7" s="34">
        <f>6287.22+4158.69+1301.46</f>
        <v>11747.37</v>
      </c>
      <c r="F7" s="35" t="s">
        <v>226</v>
      </c>
    </row>
    <row r="8" s="4" customFormat="1" ht="35" customHeight="1" spans="1:6">
      <c r="A8" s="47" t="s">
        <v>227</v>
      </c>
      <c r="B8" s="15" t="s">
        <v>228</v>
      </c>
      <c r="C8" s="15" t="s">
        <v>229</v>
      </c>
      <c r="D8" s="15" t="s">
        <v>230</v>
      </c>
      <c r="E8" s="34">
        <f>3461.88+1175.04</f>
        <v>4636.92</v>
      </c>
      <c r="F8" s="35" t="s">
        <v>231</v>
      </c>
    </row>
    <row r="9" s="4" customFormat="1" ht="35" customHeight="1" spans="1:6">
      <c r="A9" s="47" t="s">
        <v>232</v>
      </c>
      <c r="B9" s="15" t="s">
        <v>233</v>
      </c>
      <c r="C9" s="15" t="s">
        <v>234</v>
      </c>
      <c r="D9" s="15" t="s">
        <v>235</v>
      </c>
      <c r="E9" s="34">
        <f>4351.82+1146.97</f>
        <v>5498.79</v>
      </c>
      <c r="F9" s="35" t="s">
        <v>236</v>
      </c>
    </row>
    <row r="10" s="4" customFormat="1" ht="35" customHeight="1" spans="1:6">
      <c r="A10" s="47" t="s">
        <v>237</v>
      </c>
      <c r="B10" s="15" t="s">
        <v>238</v>
      </c>
      <c r="C10" s="15" t="s">
        <v>239</v>
      </c>
      <c r="D10" s="15" t="s">
        <v>240</v>
      </c>
      <c r="E10" s="34">
        <v>450</v>
      </c>
      <c r="F10" s="35" t="s">
        <v>241</v>
      </c>
    </row>
    <row r="11" s="4" customFormat="1" ht="35" customHeight="1" spans="1:6">
      <c r="A11" s="47" t="s">
        <v>242</v>
      </c>
      <c r="B11" s="15" t="s">
        <v>243</v>
      </c>
      <c r="C11" s="15" t="s">
        <v>244</v>
      </c>
      <c r="D11" s="15" t="s">
        <v>245</v>
      </c>
      <c r="E11" s="34">
        <f>5445.04+4377.68+3963.96+4750.56+4750.56+4776.9+2396.34+3124.55+2754.07+4299.52+2452.68+2045.1+1970</f>
        <v>47106.96</v>
      </c>
      <c r="F11" s="35" t="s">
        <v>246</v>
      </c>
    </row>
    <row r="12" s="4" customFormat="1" ht="35" customHeight="1" spans="1:6">
      <c r="A12" s="47" t="s">
        <v>247</v>
      </c>
      <c r="B12" s="15" t="s">
        <v>248</v>
      </c>
      <c r="C12" s="15" t="s">
        <v>249</v>
      </c>
      <c r="D12" s="15" t="s">
        <v>250</v>
      </c>
      <c r="E12" s="34">
        <f>7668.91+2623.57+2623.57+2623.57+4518.6+5148.48+3659.15</f>
        <v>28865.85</v>
      </c>
      <c r="F12" s="35" t="s">
        <v>251</v>
      </c>
    </row>
    <row r="13" s="4" customFormat="1" ht="35" customHeight="1" spans="1:6">
      <c r="A13" s="47" t="s">
        <v>252</v>
      </c>
      <c r="B13" s="15" t="s">
        <v>253</v>
      </c>
      <c r="C13" s="15" t="s">
        <v>254</v>
      </c>
      <c r="D13" s="15" t="s">
        <v>255</v>
      </c>
      <c r="E13" s="34">
        <f>1920.72+1085+1480.22+1477.25+732.8+2673.62+70.76</f>
        <v>9440.37</v>
      </c>
      <c r="F13" s="35" t="s">
        <v>251</v>
      </c>
    </row>
    <row r="14" s="4" customFormat="1" ht="35" customHeight="1" spans="1:6">
      <c r="A14" s="47" t="s">
        <v>256</v>
      </c>
      <c r="B14" s="15" t="s">
        <v>257</v>
      </c>
      <c r="C14" s="15" t="s">
        <v>258</v>
      </c>
      <c r="D14" s="15" t="s">
        <v>259</v>
      </c>
      <c r="E14" s="34">
        <v>4687.23</v>
      </c>
      <c r="F14" s="35" t="s">
        <v>260</v>
      </c>
    </row>
    <row r="15" s="4" customFormat="1" ht="35" customHeight="1" spans="1:6">
      <c r="A15" s="47" t="s">
        <v>261</v>
      </c>
      <c r="B15" s="15" t="s">
        <v>238</v>
      </c>
      <c r="C15" s="15" t="s">
        <v>262</v>
      </c>
      <c r="D15" s="15" t="s">
        <v>240</v>
      </c>
      <c r="E15" s="34">
        <f>1742.84+630.36</f>
        <v>2373.2</v>
      </c>
      <c r="F15" s="35" t="s">
        <v>263</v>
      </c>
    </row>
    <row r="16" s="4" customFormat="1" ht="35" customHeight="1" spans="1:6">
      <c r="A16" s="47" t="s">
        <v>264</v>
      </c>
      <c r="B16" s="15" t="s">
        <v>265</v>
      </c>
      <c r="C16" s="15" t="s">
        <v>266</v>
      </c>
      <c r="D16" s="15" t="s">
        <v>267</v>
      </c>
      <c r="E16" s="34" t="s">
        <v>268</v>
      </c>
      <c r="F16" s="35" t="s">
        <v>263</v>
      </c>
    </row>
    <row r="17" s="4" customFormat="1" ht="35" customHeight="1" spans="1:6">
      <c r="A17" s="47" t="s">
        <v>269</v>
      </c>
      <c r="B17" s="15" t="s">
        <v>270</v>
      </c>
      <c r="C17" s="15" t="s">
        <v>271</v>
      </c>
      <c r="D17" s="15" t="s">
        <v>272</v>
      </c>
      <c r="E17" s="34">
        <f>300+97.76</f>
        <v>397.76</v>
      </c>
      <c r="F17" s="35" t="s">
        <v>273</v>
      </c>
    </row>
    <row r="18" s="4" customFormat="1" ht="35" customHeight="1" spans="1:6">
      <c r="A18" s="47" t="s">
        <v>274</v>
      </c>
      <c r="B18" s="15" t="s">
        <v>275</v>
      </c>
      <c r="C18" s="15" t="s">
        <v>276</v>
      </c>
      <c r="D18" s="15" t="s">
        <v>277</v>
      </c>
      <c r="E18" s="34">
        <f>1436.64+1436.64+4896+4896</f>
        <v>12665.28</v>
      </c>
      <c r="F18" s="35" t="s">
        <v>273</v>
      </c>
    </row>
    <row r="19" s="4" customFormat="1" ht="35" customHeight="1" spans="1:6">
      <c r="A19" s="47" t="s">
        <v>278</v>
      </c>
      <c r="B19" s="15" t="s">
        <v>279</v>
      </c>
      <c r="C19" s="15" t="s">
        <v>280</v>
      </c>
      <c r="D19" s="15" t="s">
        <v>281</v>
      </c>
      <c r="E19" s="34">
        <v>5235</v>
      </c>
      <c r="F19" s="35" t="s">
        <v>282</v>
      </c>
    </row>
    <row r="20" s="4" customFormat="1" ht="35" customHeight="1" spans="1:6">
      <c r="A20" s="47" t="s">
        <v>283</v>
      </c>
      <c r="B20" s="15" t="s">
        <v>12</v>
      </c>
      <c r="C20" s="15" t="s">
        <v>284</v>
      </c>
      <c r="D20" s="15" t="s">
        <v>285</v>
      </c>
      <c r="E20" s="34">
        <f>18901.13+12770.54</f>
        <v>31671.67</v>
      </c>
      <c r="F20" s="35" t="s">
        <v>286</v>
      </c>
    </row>
    <row r="21" s="4" customFormat="1" ht="35" customHeight="1" spans="1:6">
      <c r="A21" s="47" t="s">
        <v>287</v>
      </c>
      <c r="B21" s="15" t="s">
        <v>288</v>
      </c>
      <c r="C21" s="15" t="s">
        <v>289</v>
      </c>
      <c r="D21" s="15" t="s">
        <v>290</v>
      </c>
      <c r="E21" s="34">
        <f>1138+1055.2+3503.75+1039.91</f>
        <v>6736.86</v>
      </c>
      <c r="F21" s="35" t="s">
        <v>291</v>
      </c>
    </row>
    <row r="22" s="4" customFormat="1" ht="35" customHeight="1" spans="1:6">
      <c r="A22" s="47" t="s">
        <v>292</v>
      </c>
      <c r="B22" s="15" t="s">
        <v>293</v>
      </c>
      <c r="C22" s="15" t="s">
        <v>294</v>
      </c>
      <c r="D22" s="15" t="s">
        <v>295</v>
      </c>
      <c r="E22" s="36">
        <v>41841.36</v>
      </c>
      <c r="F22" s="35" t="s">
        <v>296</v>
      </c>
    </row>
    <row r="23" s="4" customFormat="1" ht="35" customHeight="1" spans="1:6">
      <c r="A23" s="47" t="s">
        <v>297</v>
      </c>
      <c r="B23" s="15" t="s">
        <v>298</v>
      </c>
      <c r="C23" s="15" t="s">
        <v>299</v>
      </c>
      <c r="D23" s="15" t="s">
        <v>300</v>
      </c>
      <c r="E23" s="34">
        <f>1916.7+1826.46+939+851.77</f>
        <v>5533.93</v>
      </c>
      <c r="F23" s="35" t="s">
        <v>296</v>
      </c>
    </row>
    <row r="24" s="4" customFormat="1" ht="35" customHeight="1" spans="1:6">
      <c r="A24" s="47" t="s">
        <v>301</v>
      </c>
      <c r="B24" s="15" t="s">
        <v>302</v>
      </c>
      <c r="C24" s="15" t="s">
        <v>303</v>
      </c>
      <c r="D24" s="15" t="s">
        <v>304</v>
      </c>
      <c r="E24" s="34">
        <f>2423.58+1322.04</f>
        <v>3745.62</v>
      </c>
      <c r="F24" s="35" t="s">
        <v>305</v>
      </c>
    </row>
    <row r="25" s="4" customFormat="1" ht="35" customHeight="1" spans="1:6">
      <c r="A25" s="47" t="s">
        <v>306</v>
      </c>
      <c r="B25" s="15" t="s">
        <v>238</v>
      </c>
      <c r="C25" s="15" t="s">
        <v>307</v>
      </c>
      <c r="D25" s="15" t="s">
        <v>308</v>
      </c>
      <c r="E25" s="34">
        <v>253.76</v>
      </c>
      <c r="F25" s="35" t="s">
        <v>309</v>
      </c>
    </row>
    <row r="26" s="4" customFormat="1" ht="35" customHeight="1" spans="1:6">
      <c r="A26" s="47" t="s">
        <v>310</v>
      </c>
      <c r="B26" s="15" t="s">
        <v>311</v>
      </c>
      <c r="C26" s="15" t="s">
        <v>312</v>
      </c>
      <c r="D26" s="15" t="s">
        <v>313</v>
      </c>
      <c r="E26" s="34">
        <f>13745.44+13745.44+14512.84+14480.24+28782.07+24879.23+9991.12</f>
        <v>120136.38</v>
      </c>
      <c r="F26" s="35" t="s">
        <v>314</v>
      </c>
    </row>
    <row r="27" s="4" customFormat="1" ht="35" customHeight="1" spans="1:6">
      <c r="A27" s="47" t="s">
        <v>315</v>
      </c>
      <c r="B27" s="15" t="s">
        <v>316</v>
      </c>
      <c r="C27" s="15" t="s">
        <v>317</v>
      </c>
      <c r="D27" s="15" t="s">
        <v>318</v>
      </c>
      <c r="E27" s="36">
        <v>61583.22</v>
      </c>
      <c r="F27" s="35" t="s">
        <v>319</v>
      </c>
    </row>
    <row r="28" s="4" customFormat="1" ht="35" customHeight="1" spans="1:6">
      <c r="A28" s="47" t="s">
        <v>320</v>
      </c>
      <c r="B28" s="15" t="s">
        <v>321</v>
      </c>
      <c r="C28" s="15" t="s">
        <v>322</v>
      </c>
      <c r="D28" s="15" t="s">
        <v>323</v>
      </c>
      <c r="E28" s="36">
        <v>7853.02</v>
      </c>
      <c r="F28" s="35" t="s">
        <v>324</v>
      </c>
    </row>
    <row r="29" s="4" customFormat="1" ht="35" customHeight="1" spans="1:6">
      <c r="A29" s="47" t="s">
        <v>325</v>
      </c>
      <c r="B29" s="15" t="s">
        <v>326</v>
      </c>
      <c r="C29" s="15" t="s">
        <v>327</v>
      </c>
      <c r="D29" s="15" t="s">
        <v>328</v>
      </c>
      <c r="E29" s="36">
        <v>1987</v>
      </c>
      <c r="F29" s="35" t="s">
        <v>329</v>
      </c>
    </row>
    <row r="30" s="4" customFormat="1" ht="42.75" spans="1:6">
      <c r="A30" s="47" t="s">
        <v>330</v>
      </c>
      <c r="B30" s="15" t="s">
        <v>331</v>
      </c>
      <c r="C30" s="15" t="s">
        <v>332</v>
      </c>
      <c r="D30" s="15" t="s">
        <v>333</v>
      </c>
      <c r="E30" s="34">
        <f>3028.8+2933.86+3088.57+3244.35+3516.09+3093.58+183.61+56.04+72.48+306.31+414.04+399.15+387.44+680.42</f>
        <v>21404.74</v>
      </c>
      <c r="F30" s="35" t="s">
        <v>334</v>
      </c>
    </row>
    <row r="31" s="4" customFormat="1" ht="42.75" spans="1:6">
      <c r="A31" s="47" t="s">
        <v>335</v>
      </c>
      <c r="B31" s="15" t="s">
        <v>336</v>
      </c>
      <c r="C31" s="15" t="s">
        <v>337</v>
      </c>
      <c r="D31" s="15" t="s">
        <v>338</v>
      </c>
      <c r="E31" s="34">
        <f>5970.2+3899.93+2522.4+3832.2+2624.64+2593.47+2564.82+3812.7+2624.64+2571.5+3875.4+3922.5+2639.31+2550.9+3898.62+3899.64+2706.61+2592.08+3673.32+3692.88+2691.57+85.53+218.67+218.67+353.38+218.67+218.67+85.82+248.9+248.9+27.18+248.9+2604.16+3817.68+3710.34+2630.88+6158.51+8037.52+6052.05+8021.34+156.76+206.38+143.55</f>
        <v>112871.79</v>
      </c>
      <c r="F31" s="35" t="s">
        <v>334</v>
      </c>
    </row>
    <row r="32" s="4" customFormat="1" ht="35" customHeight="1" spans="1:6">
      <c r="A32" s="47" t="s">
        <v>339</v>
      </c>
      <c r="B32" s="15" t="s">
        <v>44</v>
      </c>
      <c r="C32" s="15" t="s">
        <v>340</v>
      </c>
      <c r="D32" s="15" t="s">
        <v>341</v>
      </c>
      <c r="E32" s="36">
        <v>20563.23</v>
      </c>
      <c r="F32" s="35" t="s">
        <v>334</v>
      </c>
    </row>
    <row r="33" s="4" customFormat="1" ht="35" customHeight="1" spans="1:6">
      <c r="A33" s="47" t="s">
        <v>342</v>
      </c>
      <c r="B33" s="15" t="s">
        <v>343</v>
      </c>
      <c r="C33" s="15" t="s">
        <v>344</v>
      </c>
      <c r="D33" s="15" t="s">
        <v>345</v>
      </c>
      <c r="E33" s="36">
        <v>8563.11</v>
      </c>
      <c r="F33" s="35" t="s">
        <v>334</v>
      </c>
    </row>
    <row r="34" s="4" customFormat="1" ht="35" customHeight="1" spans="1:6">
      <c r="A34" s="47" t="s">
        <v>346</v>
      </c>
      <c r="B34" s="15" t="s">
        <v>347</v>
      </c>
      <c r="C34" s="15" t="s">
        <v>348</v>
      </c>
      <c r="D34" s="15" t="s">
        <v>349</v>
      </c>
      <c r="E34" s="34">
        <f>27.5+16058.7+2260+457+390.5+20.5+37.55</f>
        <v>19251.75</v>
      </c>
      <c r="F34" s="35" t="s">
        <v>350</v>
      </c>
    </row>
    <row r="35" s="4" customFormat="1" ht="35" customHeight="1" spans="1:6">
      <c r="A35" s="47" t="s">
        <v>351</v>
      </c>
      <c r="B35" s="15" t="s">
        <v>352</v>
      </c>
      <c r="C35" s="15" t="s">
        <v>353</v>
      </c>
      <c r="D35" s="15" t="s">
        <v>354</v>
      </c>
      <c r="E35" s="34">
        <f>2914.83+1210.95+2986.92</f>
        <v>7112.7</v>
      </c>
      <c r="F35" s="35" t="s">
        <v>355</v>
      </c>
    </row>
    <row r="36" s="4" customFormat="1" ht="35" customHeight="1" spans="1:6">
      <c r="A36" s="47" t="s">
        <v>356</v>
      </c>
      <c r="B36" s="15" t="s">
        <v>357</v>
      </c>
      <c r="C36" s="15" t="s">
        <v>358</v>
      </c>
      <c r="D36" s="15" t="s">
        <v>359</v>
      </c>
      <c r="E36" s="36">
        <v>3155.04</v>
      </c>
      <c r="F36" s="35" t="s">
        <v>360</v>
      </c>
    </row>
    <row r="37" s="4" customFormat="1" ht="35" customHeight="1" spans="1:6">
      <c r="A37" s="47" t="s">
        <v>361</v>
      </c>
      <c r="B37" s="15" t="s">
        <v>362</v>
      </c>
      <c r="C37" s="15" t="s">
        <v>363</v>
      </c>
      <c r="D37" s="15" t="s">
        <v>364</v>
      </c>
      <c r="E37" s="34">
        <v>866.14</v>
      </c>
      <c r="F37" s="35" t="s">
        <v>365</v>
      </c>
    </row>
    <row r="38" s="4" customFormat="1" ht="35" customHeight="1" spans="1:6">
      <c r="A38" s="47" t="s">
        <v>366</v>
      </c>
      <c r="B38" s="15" t="s">
        <v>367</v>
      </c>
      <c r="C38" s="15" t="s">
        <v>368</v>
      </c>
      <c r="D38" s="15" t="s">
        <v>369</v>
      </c>
      <c r="E38" s="36">
        <v>4320</v>
      </c>
      <c r="F38" s="35" t="s">
        <v>370</v>
      </c>
    </row>
    <row r="39" s="4" customFormat="1" ht="35" customHeight="1" spans="1:6">
      <c r="A39" s="47" t="s">
        <v>371</v>
      </c>
      <c r="B39" s="15" t="s">
        <v>372</v>
      </c>
      <c r="C39" s="15" t="s">
        <v>373</v>
      </c>
      <c r="D39" s="15" t="s">
        <v>374</v>
      </c>
      <c r="E39" s="37">
        <f>820.47+4780.74+5275.98+5275.98+2015.34+7531.92+10085.24+7530.6+3398.15+3398.15+2967.23+2967.23+5053.34+5053.34+4640.22+4640.22</f>
        <v>75434.15</v>
      </c>
      <c r="F39" s="35" t="s">
        <v>375</v>
      </c>
    </row>
    <row r="40" s="4" customFormat="1" ht="42.75" spans="1:6">
      <c r="A40" s="47" t="s">
        <v>376</v>
      </c>
      <c r="B40" s="15" t="s">
        <v>377</v>
      </c>
      <c r="C40" s="15" t="s">
        <v>378</v>
      </c>
      <c r="D40" s="15" t="s">
        <v>379</v>
      </c>
      <c r="E40" s="34">
        <f>44.55+370.14+35.7+36.53+17.05+303.46+2871.11</f>
        <v>3678.54</v>
      </c>
      <c r="F40" s="35" t="s">
        <v>380</v>
      </c>
    </row>
    <row r="41" s="4" customFormat="1" ht="35" customHeight="1" spans="1:6">
      <c r="A41" s="47" t="s">
        <v>381</v>
      </c>
      <c r="B41" s="15" t="s">
        <v>377</v>
      </c>
      <c r="C41" s="15" t="s">
        <v>382</v>
      </c>
      <c r="D41" s="15" t="s">
        <v>379</v>
      </c>
      <c r="E41" s="34">
        <v>85.45</v>
      </c>
      <c r="F41" s="35" t="s">
        <v>383</v>
      </c>
    </row>
    <row r="42" s="4" customFormat="1" ht="35" customHeight="1" spans="1:6">
      <c r="A42" s="47" t="s">
        <v>384</v>
      </c>
      <c r="B42" s="15" t="s">
        <v>55</v>
      </c>
      <c r="C42" s="15" t="s">
        <v>234</v>
      </c>
      <c r="D42" s="15" t="s">
        <v>385</v>
      </c>
      <c r="E42" s="34">
        <f>8128.37+10656.6</f>
        <v>18784.97</v>
      </c>
      <c r="F42" s="35" t="s">
        <v>386</v>
      </c>
    </row>
    <row r="43" s="4" customFormat="1" ht="35" customHeight="1" spans="1:6">
      <c r="A43" s="47" t="s">
        <v>387</v>
      </c>
      <c r="B43" s="15" t="s">
        <v>388</v>
      </c>
      <c r="C43" s="15" t="s">
        <v>389</v>
      </c>
      <c r="D43" s="15" t="s">
        <v>390</v>
      </c>
      <c r="E43" s="34">
        <v>5421.89</v>
      </c>
      <c r="F43" s="35" t="s">
        <v>391</v>
      </c>
    </row>
    <row r="44" s="4" customFormat="1" ht="35" customHeight="1" spans="1:6">
      <c r="A44" s="47" t="s">
        <v>392</v>
      </c>
      <c r="B44" s="15" t="s">
        <v>388</v>
      </c>
      <c r="C44" s="15" t="s">
        <v>393</v>
      </c>
      <c r="D44" s="15" t="s">
        <v>390</v>
      </c>
      <c r="E44" s="34">
        <v>7563.42</v>
      </c>
      <c r="F44" s="35" t="s">
        <v>391</v>
      </c>
    </row>
    <row r="45" s="4" customFormat="1" ht="35" customHeight="1" spans="1:6">
      <c r="A45" s="47" t="s">
        <v>394</v>
      </c>
      <c r="B45" s="15" t="s">
        <v>395</v>
      </c>
      <c r="C45" s="15" t="s">
        <v>396</v>
      </c>
      <c r="D45" s="15" t="s">
        <v>397</v>
      </c>
      <c r="E45" s="36">
        <v>7040</v>
      </c>
      <c r="F45" s="35" t="s">
        <v>398</v>
      </c>
    </row>
    <row r="46" s="4" customFormat="1" ht="35" customHeight="1" spans="1:6">
      <c r="A46" s="47" t="s">
        <v>399</v>
      </c>
      <c r="B46" s="15" t="s">
        <v>400</v>
      </c>
      <c r="C46" s="15" t="s">
        <v>401</v>
      </c>
      <c r="D46" s="15" t="s">
        <v>402</v>
      </c>
      <c r="E46" s="36">
        <v>2563.29</v>
      </c>
      <c r="F46" s="35" t="s">
        <v>403</v>
      </c>
    </row>
    <row r="47" s="4" customFormat="1" ht="35" customHeight="1" spans="1:6">
      <c r="A47" s="47" t="s">
        <v>404</v>
      </c>
      <c r="B47" s="15" t="s">
        <v>405</v>
      </c>
      <c r="C47" s="15" t="s">
        <v>406</v>
      </c>
      <c r="D47" s="15" t="s">
        <v>407</v>
      </c>
      <c r="E47" s="36">
        <v>29796.6</v>
      </c>
      <c r="F47" s="35" t="s">
        <v>408</v>
      </c>
    </row>
    <row r="48" s="4" customFormat="1" ht="35" customHeight="1" spans="1:6">
      <c r="A48" s="47" t="s">
        <v>409</v>
      </c>
      <c r="B48" s="15" t="s">
        <v>388</v>
      </c>
      <c r="C48" s="15" t="s">
        <v>410</v>
      </c>
      <c r="D48" s="15" t="s">
        <v>411</v>
      </c>
      <c r="E48" s="34">
        <f>5619.77+4116.72</f>
        <v>9736.49</v>
      </c>
      <c r="F48" s="35" t="s">
        <v>412</v>
      </c>
    </row>
    <row r="49" s="4" customFormat="1" ht="35" customHeight="1" spans="1:6">
      <c r="A49" s="47" t="s">
        <v>413</v>
      </c>
      <c r="B49" s="15" t="s">
        <v>414</v>
      </c>
      <c r="C49" s="15" t="s">
        <v>415</v>
      </c>
      <c r="D49" s="15" t="s">
        <v>416</v>
      </c>
      <c r="E49" s="36">
        <v>8864.38</v>
      </c>
      <c r="F49" s="35" t="s">
        <v>417</v>
      </c>
    </row>
    <row r="50" s="4" customFormat="1" ht="35" customHeight="1" spans="1:6">
      <c r="A50" s="47" t="s">
        <v>418</v>
      </c>
      <c r="B50" s="15" t="s">
        <v>419</v>
      </c>
      <c r="C50" s="15" t="s">
        <v>420</v>
      </c>
      <c r="D50" s="15" t="s">
        <v>421</v>
      </c>
      <c r="E50" s="34">
        <f>92.92+600+800+44.88+192+207.5+1074.94</f>
        <v>3012.24</v>
      </c>
      <c r="F50" s="35" t="s">
        <v>422</v>
      </c>
    </row>
    <row r="51" s="4" customFormat="1" ht="35" customHeight="1" spans="1:6">
      <c r="A51" s="47" t="s">
        <v>423</v>
      </c>
      <c r="B51" s="15" t="s">
        <v>424</v>
      </c>
      <c r="C51" s="15" t="s">
        <v>425</v>
      </c>
      <c r="D51" s="15" t="s">
        <v>426</v>
      </c>
      <c r="E51" s="36">
        <v>6500.7</v>
      </c>
      <c r="F51" s="35" t="s">
        <v>427</v>
      </c>
    </row>
    <row r="52" s="4" customFormat="1" ht="35" customHeight="1" spans="1:6">
      <c r="A52" s="47" t="s">
        <v>428</v>
      </c>
      <c r="B52" s="15" t="s">
        <v>429</v>
      </c>
      <c r="C52" s="15" t="s">
        <v>430</v>
      </c>
      <c r="D52" s="15" t="s">
        <v>431</v>
      </c>
      <c r="E52" s="34">
        <f>11036.61+9056.84+9056.84+10992.88+18730.74+12182.74+18135.72</f>
        <v>89192.37</v>
      </c>
      <c r="F52" s="35" t="s">
        <v>432</v>
      </c>
    </row>
    <row r="53" s="4" customFormat="1" ht="35" customHeight="1" spans="1:6">
      <c r="A53" s="47" t="s">
        <v>433</v>
      </c>
      <c r="B53" s="15" t="s">
        <v>434</v>
      </c>
      <c r="C53" s="15" t="s">
        <v>435</v>
      </c>
      <c r="D53" s="15" t="s">
        <v>436</v>
      </c>
      <c r="E53" s="36">
        <v>227.05</v>
      </c>
      <c r="F53" s="35" t="s">
        <v>437</v>
      </c>
    </row>
    <row r="54" s="4" customFormat="1" ht="35" customHeight="1" spans="1:6">
      <c r="A54" s="47" t="s">
        <v>438</v>
      </c>
      <c r="B54" s="15" t="s">
        <v>439</v>
      </c>
      <c r="C54" s="15" t="s">
        <v>440</v>
      </c>
      <c r="D54" s="15" t="s">
        <v>441</v>
      </c>
      <c r="E54" s="34">
        <f>5962.01+4474.45+2319.56+2319.56+2319.56+2319.56+2319.56+4639.46+1723.82+2482.72+3405.1+2482.72+3405.1+2482.72+3405.1+2482.72+1723.82</f>
        <v>50267.54</v>
      </c>
      <c r="F54" s="35" t="s">
        <v>442</v>
      </c>
    </row>
    <row r="55" s="4" customFormat="1" ht="99.75" spans="1:6">
      <c r="A55" s="47" t="s">
        <v>443</v>
      </c>
      <c r="B55" s="15" t="s">
        <v>444</v>
      </c>
      <c r="C55" s="15" t="s">
        <v>445</v>
      </c>
      <c r="D55" s="15" t="s">
        <v>446</v>
      </c>
      <c r="E55" s="34">
        <f>35783.36+32836.26+33049.5+1012.5+1102.38+987.85+2218.8+243.6+243.6+1551.36+395+317.2+214.2+233.75+2269.88+797.07+216+2328+394.8+1431.8+264+233.75+2926+366.36+764</f>
        <v>122181.02</v>
      </c>
      <c r="F55" s="35" t="s">
        <v>447</v>
      </c>
    </row>
    <row r="56" s="4" customFormat="1" ht="35" customHeight="1" spans="1:6">
      <c r="A56" s="47" t="s">
        <v>448</v>
      </c>
      <c r="B56" s="15" t="s">
        <v>248</v>
      </c>
      <c r="C56" s="15" t="s">
        <v>449</v>
      </c>
      <c r="D56" s="15" t="s">
        <v>450</v>
      </c>
      <c r="E56" s="34">
        <f>4597.56+3062.28+4608.72+3067.8</f>
        <v>15336.36</v>
      </c>
      <c r="F56" s="35" t="s">
        <v>451</v>
      </c>
    </row>
    <row r="57" s="4" customFormat="1" ht="35" customHeight="1" spans="1:6">
      <c r="A57" s="47" t="s">
        <v>452</v>
      </c>
      <c r="B57" s="15" t="s">
        <v>372</v>
      </c>
      <c r="C57" s="15" t="s">
        <v>453</v>
      </c>
      <c r="D57" s="15" t="s">
        <v>454</v>
      </c>
      <c r="E57" s="34">
        <f>5404.66+20905.98+19900.95+19678.29+376.84+97.2</f>
        <v>66363.92</v>
      </c>
      <c r="F57" s="35" t="s">
        <v>455</v>
      </c>
    </row>
    <row r="58" s="4" customFormat="1" ht="35" customHeight="1" spans="1:6">
      <c r="A58" s="47" t="s">
        <v>456</v>
      </c>
      <c r="B58" s="15" t="s">
        <v>457</v>
      </c>
      <c r="C58" s="15" t="s">
        <v>458</v>
      </c>
      <c r="D58" s="15" t="s">
        <v>459</v>
      </c>
      <c r="E58" s="36">
        <v>12377.34</v>
      </c>
      <c r="F58" s="35" t="s">
        <v>460</v>
      </c>
    </row>
    <row r="59" s="4" customFormat="1" ht="35" customHeight="1" spans="1:6">
      <c r="A59" s="47" t="s">
        <v>461</v>
      </c>
      <c r="B59" s="15" t="s">
        <v>462</v>
      </c>
      <c r="C59" s="15" t="s">
        <v>463</v>
      </c>
      <c r="D59" s="15" t="s">
        <v>464</v>
      </c>
      <c r="E59" s="36">
        <v>1266.3</v>
      </c>
      <c r="F59" s="35" t="s">
        <v>460</v>
      </c>
    </row>
    <row r="60" s="4" customFormat="1" ht="42.75" spans="1:6">
      <c r="A60" s="47" t="s">
        <v>465</v>
      </c>
      <c r="B60" s="15" t="s">
        <v>24</v>
      </c>
      <c r="C60" s="15" t="s">
        <v>466</v>
      </c>
      <c r="D60" s="15" t="s">
        <v>467</v>
      </c>
      <c r="E60" s="34">
        <f>1264.68+3026.05+1189.37+3564.27+4206.23+3104.2+4384.22+4806.14</f>
        <v>25545.16</v>
      </c>
      <c r="F60" s="35" t="s">
        <v>468</v>
      </c>
    </row>
    <row r="61" s="4" customFormat="1" ht="35" customHeight="1" spans="1:6">
      <c r="A61" s="47" t="s">
        <v>469</v>
      </c>
      <c r="B61" s="15" t="s">
        <v>470</v>
      </c>
      <c r="C61" s="15" t="s">
        <v>471</v>
      </c>
      <c r="D61" s="15" t="s">
        <v>472</v>
      </c>
      <c r="E61" s="34">
        <f>8003.62+10097.63+81.38+90.13</f>
        <v>18272.76</v>
      </c>
      <c r="F61" s="35" t="s">
        <v>473</v>
      </c>
    </row>
    <row r="62" s="4" customFormat="1" ht="35" customHeight="1" spans="1:6">
      <c r="A62" s="47" t="s">
        <v>474</v>
      </c>
      <c r="B62" s="15" t="s">
        <v>475</v>
      </c>
      <c r="C62" s="15" t="s">
        <v>476</v>
      </c>
      <c r="D62" s="15" t="s">
        <v>454</v>
      </c>
      <c r="E62" s="34">
        <f>29059.6+29351.28+14794.59+29904.46+15149.28+628.56+372.4+344.64</f>
        <v>119604.81</v>
      </c>
      <c r="F62" s="35" t="s">
        <v>473</v>
      </c>
    </row>
    <row r="63" s="4" customFormat="1" ht="35" customHeight="1" spans="1:6">
      <c r="A63" s="47" t="s">
        <v>477</v>
      </c>
      <c r="B63" s="15" t="s">
        <v>388</v>
      </c>
      <c r="C63" s="15" t="s">
        <v>478</v>
      </c>
      <c r="D63" s="15" t="s">
        <v>479</v>
      </c>
      <c r="E63" s="34">
        <f>11094.56+4692.52+4692.52+6341.6</f>
        <v>26821.2</v>
      </c>
      <c r="F63" s="35" t="s">
        <v>480</v>
      </c>
    </row>
    <row r="64" s="4" customFormat="1" ht="35" customHeight="1" spans="1:6">
      <c r="A64" s="47" t="s">
        <v>481</v>
      </c>
      <c r="B64" s="15" t="s">
        <v>388</v>
      </c>
      <c r="C64" s="15" t="s">
        <v>482</v>
      </c>
      <c r="D64" s="15" t="s">
        <v>479</v>
      </c>
      <c r="E64" s="38">
        <f>5421.55+4332.58+6814.39+4514.05+1568.2+1248.88+4692.52</f>
        <v>28592.17</v>
      </c>
      <c r="F64" s="35" t="s">
        <v>483</v>
      </c>
    </row>
    <row r="65" s="4" customFormat="1" ht="35" customHeight="1" spans="1:6">
      <c r="A65" s="47" t="s">
        <v>484</v>
      </c>
      <c r="B65" s="15" t="s">
        <v>485</v>
      </c>
      <c r="C65" s="15" t="s">
        <v>486</v>
      </c>
      <c r="D65" s="15" t="s">
        <v>487</v>
      </c>
      <c r="E65" s="39">
        <f>7079.83+4873.2+20131.22</f>
        <v>32084.25</v>
      </c>
      <c r="F65" s="35" t="s">
        <v>480</v>
      </c>
    </row>
    <row r="66" s="4" customFormat="1" ht="35" customHeight="1" spans="1:6">
      <c r="A66" s="47" t="s">
        <v>488</v>
      </c>
      <c r="B66" s="15" t="s">
        <v>352</v>
      </c>
      <c r="C66" s="15" t="s">
        <v>489</v>
      </c>
      <c r="D66" s="15" t="s">
        <v>490</v>
      </c>
      <c r="E66" s="36">
        <v>21954.32</v>
      </c>
      <c r="F66" s="35" t="s">
        <v>491</v>
      </c>
    </row>
    <row r="67" s="4" customFormat="1" ht="35" customHeight="1" spans="1:6">
      <c r="A67" s="47" t="s">
        <v>492</v>
      </c>
      <c r="B67" s="15" t="s">
        <v>493</v>
      </c>
      <c r="C67" s="15" t="s">
        <v>494</v>
      </c>
      <c r="D67" s="15" t="s">
        <v>495</v>
      </c>
      <c r="E67" s="40">
        <v>5725.04</v>
      </c>
      <c r="F67" s="35" t="s">
        <v>496</v>
      </c>
    </row>
    <row r="68" s="4" customFormat="1" ht="35" customHeight="1" spans="1:6">
      <c r="A68" s="47" t="s">
        <v>497</v>
      </c>
      <c r="B68" s="15" t="s">
        <v>498</v>
      </c>
      <c r="C68" s="15" t="s">
        <v>499</v>
      </c>
      <c r="D68" s="15" t="s">
        <v>500</v>
      </c>
      <c r="E68" s="36">
        <v>7859.35</v>
      </c>
      <c r="F68" s="35" t="s">
        <v>501</v>
      </c>
    </row>
    <row r="69" s="4" customFormat="1" ht="35" customHeight="1" spans="1:6">
      <c r="A69" s="47" t="s">
        <v>502</v>
      </c>
      <c r="B69" s="15" t="s">
        <v>503</v>
      </c>
      <c r="C69" s="15" t="s">
        <v>504</v>
      </c>
      <c r="D69" s="15" t="s">
        <v>505</v>
      </c>
      <c r="E69" s="40">
        <f>2957.92+1254.23</f>
        <v>4212.15</v>
      </c>
      <c r="F69" s="35" t="s">
        <v>506</v>
      </c>
    </row>
    <row r="70" s="4" customFormat="1" ht="35" customHeight="1" spans="1:6">
      <c r="A70" s="47" t="s">
        <v>507</v>
      </c>
      <c r="B70" s="15" t="s">
        <v>508</v>
      </c>
      <c r="C70" s="15" t="s">
        <v>509</v>
      </c>
      <c r="D70" s="15" t="s">
        <v>510</v>
      </c>
      <c r="E70" s="36">
        <v>1730.34</v>
      </c>
      <c r="F70" s="35" t="s">
        <v>511</v>
      </c>
    </row>
    <row r="71" s="4" customFormat="1" ht="35" customHeight="1" spans="1:6">
      <c r="A71" s="47" t="s">
        <v>512</v>
      </c>
      <c r="B71" s="15" t="s">
        <v>513</v>
      </c>
      <c r="C71" s="15" t="s">
        <v>514</v>
      </c>
      <c r="D71" s="15" t="s">
        <v>515</v>
      </c>
      <c r="E71" s="37">
        <f>4886.83+4886.95+4886.95+4886.83+4886.83+2962.53+2962.53+6307.12+3746+6307.12+1893.85</f>
        <v>48613.54</v>
      </c>
      <c r="F71" s="35" t="s">
        <v>511</v>
      </c>
    </row>
    <row r="72" s="4" customFormat="1" ht="35" customHeight="1" spans="1:6">
      <c r="A72" s="47" t="s">
        <v>516</v>
      </c>
      <c r="B72" s="15" t="s">
        <v>517</v>
      </c>
      <c r="C72" s="15" t="s">
        <v>518</v>
      </c>
      <c r="D72" s="15" t="s">
        <v>519</v>
      </c>
      <c r="E72" s="40">
        <f>15920.63+12483.15</f>
        <v>28403.78</v>
      </c>
      <c r="F72" s="35" t="s">
        <v>520</v>
      </c>
    </row>
    <row r="73" s="4" customFormat="1" ht="35" customHeight="1" spans="1:6">
      <c r="A73" s="47" t="s">
        <v>521</v>
      </c>
      <c r="B73" s="15" t="s">
        <v>522</v>
      </c>
      <c r="C73" s="15" t="s">
        <v>523</v>
      </c>
      <c r="D73" s="15" t="s">
        <v>524</v>
      </c>
      <c r="E73" s="36">
        <v>37087.29</v>
      </c>
      <c r="F73" s="35" t="s">
        <v>483</v>
      </c>
    </row>
    <row r="74" s="4" customFormat="1" ht="35" customHeight="1" spans="1:6">
      <c r="A74" s="47" t="s">
        <v>525</v>
      </c>
      <c r="B74" s="15" t="s">
        <v>526</v>
      </c>
      <c r="C74" s="15" t="s">
        <v>527</v>
      </c>
      <c r="D74" s="15" t="s">
        <v>528</v>
      </c>
      <c r="E74" s="34">
        <f>4937.64+1704.64+1815.84+844.39+844.39</f>
        <v>10146.9</v>
      </c>
      <c r="F74" s="35" t="s">
        <v>483</v>
      </c>
    </row>
    <row r="75" s="4" customFormat="1" ht="35" customHeight="1" spans="1:6">
      <c r="A75" s="47" t="s">
        <v>529</v>
      </c>
      <c r="B75" s="15" t="s">
        <v>530</v>
      </c>
      <c r="C75" s="15" t="s">
        <v>531</v>
      </c>
      <c r="D75" s="15" t="s">
        <v>532</v>
      </c>
      <c r="E75" s="36">
        <v>9462.21</v>
      </c>
      <c r="F75" s="35" t="s">
        <v>533</v>
      </c>
    </row>
    <row r="76" s="4" customFormat="1" ht="35" customHeight="1" spans="1:6">
      <c r="A76" s="47" t="s">
        <v>534</v>
      </c>
      <c r="B76" s="15" t="s">
        <v>535</v>
      </c>
      <c r="C76" s="15" t="s">
        <v>536</v>
      </c>
      <c r="D76" s="15" t="s">
        <v>537</v>
      </c>
      <c r="E76" s="36">
        <v>10337.46</v>
      </c>
      <c r="F76" s="35" t="s">
        <v>538</v>
      </c>
    </row>
    <row r="77" s="4" customFormat="1" ht="67.5" spans="1:6">
      <c r="A77" s="47" t="s">
        <v>539</v>
      </c>
      <c r="B77" s="15" t="s">
        <v>540</v>
      </c>
      <c r="C77" s="27" t="s">
        <v>541</v>
      </c>
      <c r="D77" s="15" t="s">
        <v>542</v>
      </c>
      <c r="E77" s="36">
        <v>19101.776</v>
      </c>
      <c r="F77" s="35" t="s">
        <v>543</v>
      </c>
    </row>
    <row r="78" s="4" customFormat="1" ht="35" customHeight="1" spans="1:6">
      <c r="A78" s="47" t="s">
        <v>544</v>
      </c>
      <c r="B78" s="15" t="s">
        <v>388</v>
      </c>
      <c r="C78" s="15" t="s">
        <v>545</v>
      </c>
      <c r="D78" s="15" t="s">
        <v>546</v>
      </c>
      <c r="E78" s="36">
        <v>21184.98</v>
      </c>
      <c r="F78" s="35" t="s">
        <v>547</v>
      </c>
    </row>
    <row r="79" s="4" customFormat="1" ht="81" spans="1:6">
      <c r="A79" s="47" t="s">
        <v>548</v>
      </c>
      <c r="B79" s="15" t="s">
        <v>336</v>
      </c>
      <c r="C79" s="27" t="s">
        <v>549</v>
      </c>
      <c r="D79" s="15" t="s">
        <v>550</v>
      </c>
      <c r="E79" s="36">
        <v>119269.2</v>
      </c>
      <c r="F79" s="35" t="s">
        <v>551</v>
      </c>
    </row>
    <row r="80" s="4" customFormat="1" ht="35" customHeight="1" spans="1:6">
      <c r="A80" s="47" t="s">
        <v>552</v>
      </c>
      <c r="B80" s="15" t="s">
        <v>553</v>
      </c>
      <c r="C80" s="15" t="s">
        <v>554</v>
      </c>
      <c r="D80" s="15" t="s">
        <v>555</v>
      </c>
      <c r="E80" s="36">
        <v>960</v>
      </c>
      <c r="F80" s="35" t="s">
        <v>551</v>
      </c>
    </row>
    <row r="81" s="4" customFormat="1" ht="35" customHeight="1" spans="1:6">
      <c r="A81" s="47" t="s">
        <v>556</v>
      </c>
      <c r="B81" s="15" t="s">
        <v>557</v>
      </c>
      <c r="C81" s="15" t="s">
        <v>558</v>
      </c>
      <c r="D81" s="15" t="s">
        <v>559</v>
      </c>
      <c r="E81" s="36">
        <v>17239.59</v>
      </c>
      <c r="F81" s="35" t="s">
        <v>560</v>
      </c>
    </row>
    <row r="82" s="4" customFormat="1" ht="35" customHeight="1" spans="1:6">
      <c r="A82" s="47" t="s">
        <v>561</v>
      </c>
      <c r="B82" s="15" t="s">
        <v>562</v>
      </c>
      <c r="C82" s="15" t="s">
        <v>563</v>
      </c>
      <c r="D82" s="15" t="s">
        <v>564</v>
      </c>
      <c r="E82" s="36">
        <v>2166.65</v>
      </c>
      <c r="F82" s="35" t="s">
        <v>565</v>
      </c>
    </row>
    <row r="83" s="4" customFormat="1" ht="35" customHeight="1" spans="1:6">
      <c r="A83" s="47" t="s">
        <v>566</v>
      </c>
      <c r="B83" s="15" t="s">
        <v>567</v>
      </c>
      <c r="C83" s="15" t="s">
        <v>568</v>
      </c>
      <c r="D83" s="15" t="s">
        <v>569</v>
      </c>
      <c r="E83" s="36">
        <v>29910.09</v>
      </c>
      <c r="F83" s="35" t="s">
        <v>570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selection activeCell="C56" sqref="C56"/>
    </sheetView>
  </sheetViews>
  <sheetFormatPr defaultColWidth="9" defaultRowHeight="13.5" outlineLevelCol="5"/>
  <cols>
    <col min="1" max="1" width="20.625" style="4" customWidth="1"/>
    <col min="2" max="2" width="33.625" style="4" customWidth="1"/>
    <col min="3" max="3" width="60" style="4" customWidth="1"/>
    <col min="4" max="4" width="29.625" style="4" customWidth="1"/>
    <col min="5" max="6" width="18.625" style="4" customWidth="1"/>
    <col min="7" max="16384" width="9" style="2"/>
  </cols>
  <sheetData>
    <row r="1" s="1" customFormat="1" ht="50.1" customHeight="1" spans="1:6">
      <c r="A1" s="12" t="s">
        <v>571</v>
      </c>
      <c r="B1" s="12"/>
      <c r="C1" s="12"/>
      <c r="D1" s="12"/>
      <c r="E1" s="12"/>
      <c r="F1" s="12"/>
    </row>
    <row r="2" s="2" customFormat="1" ht="35" customHeight="1" spans="1:6">
      <c r="A2" s="13" t="s">
        <v>1</v>
      </c>
      <c r="B2" s="13" t="s">
        <v>201</v>
      </c>
      <c r="C2" s="13" t="s">
        <v>3</v>
      </c>
      <c r="D2" s="13" t="s">
        <v>202</v>
      </c>
      <c r="E2" s="13" t="s">
        <v>5</v>
      </c>
      <c r="F2" s="13" t="s">
        <v>6</v>
      </c>
    </row>
    <row r="3" s="2" customFormat="1" ht="22" customHeight="1" spans="1:6">
      <c r="A3" s="47" t="s">
        <v>572</v>
      </c>
      <c r="B3" s="15" t="s">
        <v>573</v>
      </c>
      <c r="C3" s="15" t="s">
        <v>574</v>
      </c>
      <c r="D3" s="15" t="s">
        <v>575</v>
      </c>
      <c r="E3" s="26">
        <v>8873.07</v>
      </c>
      <c r="F3" s="16" t="s">
        <v>576</v>
      </c>
    </row>
    <row r="4" s="2" customFormat="1" ht="40.5" spans="1:6">
      <c r="A4" s="47" t="s">
        <v>577</v>
      </c>
      <c r="B4" s="15" t="s">
        <v>578</v>
      </c>
      <c r="C4" s="27" t="s">
        <v>579</v>
      </c>
      <c r="D4" s="15" t="s">
        <v>580</v>
      </c>
      <c r="E4" s="26">
        <v>113601.54</v>
      </c>
      <c r="F4" s="16" t="s">
        <v>581</v>
      </c>
    </row>
    <row r="5" s="2" customFormat="1" ht="35" customHeight="1" spans="1:6">
      <c r="A5" s="47" t="s">
        <v>582</v>
      </c>
      <c r="B5" s="15" t="s">
        <v>583</v>
      </c>
      <c r="C5" s="15" t="s">
        <v>584</v>
      </c>
      <c r="D5" s="15" t="s">
        <v>585</v>
      </c>
      <c r="E5" s="26">
        <v>3888.88</v>
      </c>
      <c r="F5" s="16" t="s">
        <v>586</v>
      </c>
    </row>
    <row r="6" s="2" customFormat="1" ht="35" customHeight="1" spans="1:6">
      <c r="A6" s="47" t="s">
        <v>587</v>
      </c>
      <c r="B6" s="15" t="s">
        <v>588</v>
      </c>
      <c r="C6" s="15" t="s">
        <v>589</v>
      </c>
      <c r="D6" s="15" t="s">
        <v>590</v>
      </c>
      <c r="E6" s="26">
        <v>1552.39</v>
      </c>
      <c r="F6" s="16" t="s">
        <v>591</v>
      </c>
    </row>
    <row r="7" s="2" customFormat="1" ht="35" customHeight="1" spans="1:6">
      <c r="A7" s="47" t="s">
        <v>592</v>
      </c>
      <c r="B7" s="15" t="s">
        <v>593</v>
      </c>
      <c r="C7" s="15" t="s">
        <v>594</v>
      </c>
      <c r="D7" s="15" t="s">
        <v>585</v>
      </c>
      <c r="E7" s="26">
        <v>5248.92</v>
      </c>
      <c r="F7" s="16" t="s">
        <v>591</v>
      </c>
    </row>
    <row r="8" s="2" customFormat="1" ht="35" customHeight="1" spans="1:6">
      <c r="A8" s="47" t="s">
        <v>595</v>
      </c>
      <c r="B8" s="15" t="s">
        <v>470</v>
      </c>
      <c r="C8" s="15" t="s">
        <v>596</v>
      </c>
      <c r="D8" s="15" t="s">
        <v>597</v>
      </c>
      <c r="E8" s="26">
        <v>24666.23</v>
      </c>
      <c r="F8" s="16" t="s">
        <v>598</v>
      </c>
    </row>
    <row r="9" s="2" customFormat="1" ht="35" customHeight="1" spans="1:6">
      <c r="A9" s="47" t="s">
        <v>599</v>
      </c>
      <c r="B9" s="15" t="s">
        <v>600</v>
      </c>
      <c r="C9" s="15" t="s">
        <v>601</v>
      </c>
      <c r="D9" s="15" t="s">
        <v>602</v>
      </c>
      <c r="E9" s="26">
        <v>1158.05</v>
      </c>
      <c r="F9" s="16" t="s">
        <v>603</v>
      </c>
    </row>
    <row r="10" s="2" customFormat="1" ht="35" customHeight="1" spans="1:6">
      <c r="A10" s="47" t="s">
        <v>604</v>
      </c>
      <c r="B10" s="15" t="s">
        <v>605</v>
      </c>
      <c r="C10" s="15" t="s">
        <v>606</v>
      </c>
      <c r="D10" s="15" t="s">
        <v>607</v>
      </c>
      <c r="E10" s="26">
        <v>14609.52</v>
      </c>
      <c r="F10" s="16" t="s">
        <v>608</v>
      </c>
    </row>
    <row r="11" s="2" customFormat="1" ht="35" customHeight="1" spans="1:6">
      <c r="A11" s="47" t="s">
        <v>609</v>
      </c>
      <c r="B11" s="15" t="s">
        <v>610</v>
      </c>
      <c r="C11" s="15" t="s">
        <v>611</v>
      </c>
      <c r="D11" s="15" t="s">
        <v>612</v>
      </c>
      <c r="E11" s="26">
        <v>6673.38</v>
      </c>
      <c r="F11" s="16" t="s">
        <v>613</v>
      </c>
    </row>
    <row r="12" s="2" customFormat="1" ht="35" customHeight="1" spans="1:6">
      <c r="A12" s="47" t="s">
        <v>614</v>
      </c>
      <c r="B12" s="15" t="s">
        <v>615</v>
      </c>
      <c r="C12" s="15" t="s">
        <v>64</v>
      </c>
      <c r="D12" s="15" t="s">
        <v>616</v>
      </c>
      <c r="E12" s="26">
        <v>3040</v>
      </c>
      <c r="F12" s="16" t="s">
        <v>617</v>
      </c>
    </row>
    <row r="13" s="2" customFormat="1" ht="35" customHeight="1" spans="1:6">
      <c r="A13" s="47" t="s">
        <v>618</v>
      </c>
      <c r="B13" s="15" t="s">
        <v>619</v>
      </c>
      <c r="C13" s="15" t="s">
        <v>620</v>
      </c>
      <c r="D13" s="15" t="s">
        <v>621</v>
      </c>
      <c r="E13" s="26">
        <v>48120.65</v>
      </c>
      <c r="F13" s="16" t="s">
        <v>622</v>
      </c>
    </row>
    <row r="14" s="2" customFormat="1" ht="35" customHeight="1" spans="1:6">
      <c r="A14" s="47" t="s">
        <v>623</v>
      </c>
      <c r="B14" s="15" t="s">
        <v>624</v>
      </c>
      <c r="C14" s="15" t="s">
        <v>625</v>
      </c>
      <c r="D14" s="15" t="s">
        <v>626</v>
      </c>
      <c r="E14" s="26">
        <v>45253.18</v>
      </c>
      <c r="F14" s="16" t="s">
        <v>627</v>
      </c>
    </row>
    <row r="15" s="2" customFormat="1" ht="35" customHeight="1" spans="1:6">
      <c r="A15" s="47" t="s">
        <v>628</v>
      </c>
      <c r="B15" s="15" t="s">
        <v>629</v>
      </c>
      <c r="C15" s="15" t="s">
        <v>630</v>
      </c>
      <c r="D15" s="15" t="s">
        <v>631</v>
      </c>
      <c r="E15" s="26">
        <v>130463.61</v>
      </c>
      <c r="F15" s="16" t="s">
        <v>632</v>
      </c>
    </row>
    <row r="16" s="2" customFormat="1" ht="35" customHeight="1" spans="1:6">
      <c r="A16" s="47" t="s">
        <v>633</v>
      </c>
      <c r="B16" s="15" t="s">
        <v>634</v>
      </c>
      <c r="C16" s="15" t="s">
        <v>635</v>
      </c>
      <c r="D16" s="15" t="s">
        <v>636</v>
      </c>
      <c r="E16" s="26">
        <v>7186.09</v>
      </c>
      <c r="F16" s="16" t="s">
        <v>637</v>
      </c>
    </row>
    <row r="17" s="2" customFormat="1" ht="35" customHeight="1" spans="1:6">
      <c r="A17" s="47" t="s">
        <v>638</v>
      </c>
      <c r="B17" s="15" t="s">
        <v>639</v>
      </c>
      <c r="C17" s="15" t="s">
        <v>635</v>
      </c>
      <c r="D17" s="15" t="s">
        <v>636</v>
      </c>
      <c r="E17" s="26">
        <v>7186.09</v>
      </c>
      <c r="F17" s="16" t="s">
        <v>637</v>
      </c>
    </row>
    <row r="18" s="2" customFormat="1" ht="35" customHeight="1" spans="1:6">
      <c r="A18" s="48" t="s">
        <v>640</v>
      </c>
      <c r="B18" s="15" t="s">
        <v>641</v>
      </c>
      <c r="C18" s="15" t="s">
        <v>642</v>
      </c>
      <c r="D18" s="15" t="s">
        <v>643</v>
      </c>
      <c r="E18" s="26">
        <v>4875.15</v>
      </c>
      <c r="F18" s="16" t="s">
        <v>644</v>
      </c>
    </row>
    <row r="19" s="2" customFormat="1" ht="35" customHeight="1" spans="1:6">
      <c r="A19" s="48" t="s">
        <v>645</v>
      </c>
      <c r="B19" s="15" t="s">
        <v>646</v>
      </c>
      <c r="C19" s="15" t="s">
        <v>647</v>
      </c>
      <c r="D19" s="15" t="s">
        <v>648</v>
      </c>
      <c r="E19" s="26">
        <v>10024.66</v>
      </c>
      <c r="F19" s="16" t="s">
        <v>649</v>
      </c>
    </row>
    <row r="20" s="2" customFormat="1" ht="35" customHeight="1" spans="1:6">
      <c r="A20" s="48" t="s">
        <v>650</v>
      </c>
      <c r="B20" s="15" t="s">
        <v>651</v>
      </c>
      <c r="C20" s="15" t="s">
        <v>652</v>
      </c>
      <c r="D20" s="15" t="s">
        <v>653</v>
      </c>
      <c r="E20" s="26">
        <v>22246.19</v>
      </c>
      <c r="F20" s="16" t="s">
        <v>654</v>
      </c>
    </row>
    <row r="21" s="2" customFormat="1" ht="35" customHeight="1" spans="1:6">
      <c r="A21" s="48" t="s">
        <v>655</v>
      </c>
      <c r="B21" s="15" t="s">
        <v>656</v>
      </c>
      <c r="C21" s="15" t="s">
        <v>657</v>
      </c>
      <c r="D21" s="15" t="s">
        <v>658</v>
      </c>
      <c r="E21" s="26">
        <v>7644.23</v>
      </c>
      <c r="F21" s="16" t="s">
        <v>659</v>
      </c>
    </row>
    <row r="22" s="2" customFormat="1" ht="35" customHeight="1" spans="1:6">
      <c r="A22" s="48" t="s">
        <v>660</v>
      </c>
      <c r="B22" s="15" t="s">
        <v>661</v>
      </c>
      <c r="C22" s="15" t="s">
        <v>662</v>
      </c>
      <c r="D22" s="15" t="s">
        <v>663</v>
      </c>
      <c r="E22" s="26">
        <v>6776.68</v>
      </c>
      <c r="F22" s="16" t="s">
        <v>664</v>
      </c>
    </row>
    <row r="23" s="2" customFormat="1" ht="35" customHeight="1" spans="1:6">
      <c r="A23" s="48" t="s">
        <v>665</v>
      </c>
      <c r="B23" s="15" t="s">
        <v>666</v>
      </c>
      <c r="C23" s="15" t="s">
        <v>667</v>
      </c>
      <c r="D23" s="15" t="s">
        <v>668</v>
      </c>
      <c r="E23" s="26">
        <v>36621.63</v>
      </c>
      <c r="F23" s="16" t="s">
        <v>649</v>
      </c>
    </row>
    <row r="24" s="2" customFormat="1" ht="35" customHeight="1" spans="1:6">
      <c r="A24" s="48" t="s">
        <v>669</v>
      </c>
      <c r="B24" s="15" t="s">
        <v>670</v>
      </c>
      <c r="C24" s="15" t="s">
        <v>671</v>
      </c>
      <c r="D24" s="15" t="s">
        <v>672</v>
      </c>
      <c r="E24" s="26">
        <v>4854.3</v>
      </c>
      <c r="F24" s="16" t="s">
        <v>673</v>
      </c>
    </row>
    <row r="25" s="2" customFormat="1" ht="35" customHeight="1" spans="1:6">
      <c r="A25" s="48" t="s">
        <v>674</v>
      </c>
      <c r="B25" s="15" t="s">
        <v>675</v>
      </c>
      <c r="C25" s="15" t="s">
        <v>676</v>
      </c>
      <c r="D25" s="15" t="s">
        <v>677</v>
      </c>
      <c r="E25" s="26">
        <v>23571.21</v>
      </c>
      <c r="F25" s="16" t="s">
        <v>678</v>
      </c>
    </row>
    <row r="26" s="2" customFormat="1" ht="35" customHeight="1" spans="1:6">
      <c r="A26" s="48" t="s">
        <v>679</v>
      </c>
      <c r="B26" s="15" t="s">
        <v>680</v>
      </c>
      <c r="C26" s="15" t="s">
        <v>681</v>
      </c>
      <c r="D26" s="15" t="s">
        <v>682</v>
      </c>
      <c r="E26" s="26">
        <v>2837.16</v>
      </c>
      <c r="F26" s="16" t="s">
        <v>683</v>
      </c>
    </row>
    <row r="27" s="2" customFormat="1" ht="35" customHeight="1" spans="1:6">
      <c r="A27" s="48" t="s">
        <v>684</v>
      </c>
      <c r="B27" s="15" t="s">
        <v>685</v>
      </c>
      <c r="C27" s="15" t="s">
        <v>686</v>
      </c>
      <c r="D27" s="15" t="s">
        <v>687</v>
      </c>
      <c r="E27" s="26">
        <v>60309.94</v>
      </c>
      <c r="F27" s="16" t="s">
        <v>688</v>
      </c>
    </row>
    <row r="28" s="2" customFormat="1" ht="35" customHeight="1" spans="1:6">
      <c r="A28" s="48" t="s">
        <v>689</v>
      </c>
      <c r="B28" s="15" t="s">
        <v>690</v>
      </c>
      <c r="C28" s="15" t="s">
        <v>691</v>
      </c>
      <c r="D28" s="15" t="s">
        <v>692</v>
      </c>
      <c r="E28" s="26">
        <v>2094</v>
      </c>
      <c r="F28" s="16" t="s">
        <v>693</v>
      </c>
    </row>
    <row r="29" s="2" customFormat="1" ht="35" customHeight="1" spans="1:6">
      <c r="A29" s="47" t="s">
        <v>694</v>
      </c>
      <c r="B29" s="15" t="s">
        <v>695</v>
      </c>
      <c r="C29" s="15" t="s">
        <v>696</v>
      </c>
      <c r="D29" s="15" t="s">
        <v>697</v>
      </c>
      <c r="E29" s="26">
        <v>50727.75</v>
      </c>
      <c r="F29" s="16" t="s">
        <v>698</v>
      </c>
    </row>
    <row r="30" s="2" customFormat="1" ht="42.75" spans="1:6">
      <c r="A30" s="47" t="s">
        <v>699</v>
      </c>
      <c r="B30" s="15" t="s">
        <v>82</v>
      </c>
      <c r="C30" s="15" t="s">
        <v>700</v>
      </c>
      <c r="D30" s="15" t="s">
        <v>701</v>
      </c>
      <c r="E30" s="26">
        <v>97532.74</v>
      </c>
      <c r="F30" s="16" t="s">
        <v>702</v>
      </c>
    </row>
    <row r="31" s="2" customFormat="1" ht="35" customHeight="1" spans="1:6">
      <c r="A31" s="47" t="s">
        <v>703</v>
      </c>
      <c r="B31" s="15" t="s">
        <v>704</v>
      </c>
      <c r="C31" s="15" t="s">
        <v>705</v>
      </c>
      <c r="D31" s="15" t="s">
        <v>706</v>
      </c>
      <c r="E31" s="26">
        <v>2493.54</v>
      </c>
      <c r="F31" s="16" t="s">
        <v>707</v>
      </c>
    </row>
    <row r="32" s="2" customFormat="1" ht="35" customHeight="1" spans="1:6">
      <c r="A32" s="47" t="s">
        <v>708</v>
      </c>
      <c r="B32" s="15" t="s">
        <v>709</v>
      </c>
      <c r="C32" s="15" t="s">
        <v>710</v>
      </c>
      <c r="D32" s="15" t="s">
        <v>711</v>
      </c>
      <c r="E32" s="26">
        <v>4894.08</v>
      </c>
      <c r="F32" s="16" t="s">
        <v>712</v>
      </c>
    </row>
    <row r="33" s="2" customFormat="1" ht="35" customHeight="1" spans="1:6">
      <c r="A33" s="47" t="s">
        <v>713</v>
      </c>
      <c r="B33" s="15" t="s">
        <v>470</v>
      </c>
      <c r="C33" s="15" t="s">
        <v>714</v>
      </c>
      <c r="D33" s="15" t="s">
        <v>715</v>
      </c>
      <c r="E33" s="26">
        <v>17772.55</v>
      </c>
      <c r="F33" s="16" t="s">
        <v>716</v>
      </c>
    </row>
    <row r="34" s="2" customFormat="1" ht="35" customHeight="1" spans="1:6">
      <c r="A34" s="47" t="s">
        <v>717</v>
      </c>
      <c r="B34" s="15" t="s">
        <v>646</v>
      </c>
      <c r="C34" s="15" t="s">
        <v>718</v>
      </c>
      <c r="D34" s="15" t="s">
        <v>719</v>
      </c>
      <c r="E34" s="26">
        <v>9569.23</v>
      </c>
      <c r="F34" s="16" t="s">
        <v>720</v>
      </c>
    </row>
    <row r="35" s="2" customFormat="1" ht="35" customHeight="1" spans="1:6">
      <c r="A35" s="47" t="s">
        <v>721</v>
      </c>
      <c r="B35" s="15" t="s">
        <v>722</v>
      </c>
      <c r="C35" s="15" t="s">
        <v>723</v>
      </c>
      <c r="D35" s="15" t="s">
        <v>724</v>
      </c>
      <c r="E35" s="26">
        <v>2895.26</v>
      </c>
      <c r="F35" s="16" t="s">
        <v>725</v>
      </c>
    </row>
    <row r="36" s="2" customFormat="1" ht="35" customHeight="1" spans="1:6">
      <c r="A36" s="47" t="s">
        <v>726</v>
      </c>
      <c r="B36" s="15" t="s">
        <v>727</v>
      </c>
      <c r="C36" s="15" t="s">
        <v>728</v>
      </c>
      <c r="D36" s="15" t="s">
        <v>729</v>
      </c>
      <c r="E36" s="29">
        <v>8280.56</v>
      </c>
      <c r="F36" s="16" t="s">
        <v>730</v>
      </c>
    </row>
    <row r="37" s="2" customFormat="1" ht="35" customHeight="1" spans="1:6">
      <c r="A37" s="47" t="s">
        <v>731</v>
      </c>
      <c r="B37" s="15" t="s">
        <v>732</v>
      </c>
      <c r="C37" s="15" t="s">
        <v>733</v>
      </c>
      <c r="D37" s="15" t="s">
        <v>734</v>
      </c>
      <c r="E37" s="29">
        <v>17202.6</v>
      </c>
      <c r="F37" s="16" t="s">
        <v>735</v>
      </c>
    </row>
    <row r="38" s="2" customFormat="1" ht="35" customHeight="1" spans="1:6">
      <c r="A38" s="47" t="s">
        <v>736</v>
      </c>
      <c r="B38" s="15" t="s">
        <v>737</v>
      </c>
      <c r="C38" s="15" t="s">
        <v>234</v>
      </c>
      <c r="D38" s="15" t="s">
        <v>738</v>
      </c>
      <c r="E38" s="29">
        <v>9802.2</v>
      </c>
      <c r="F38" s="16" t="s">
        <v>735</v>
      </c>
    </row>
    <row r="39" s="2" customFormat="1" ht="35" customHeight="1" spans="1:6">
      <c r="A39" s="47" t="s">
        <v>739</v>
      </c>
      <c r="B39" s="15" t="s">
        <v>740</v>
      </c>
      <c r="C39" s="15" t="s">
        <v>741</v>
      </c>
      <c r="D39" s="15" t="s">
        <v>742</v>
      </c>
      <c r="E39" s="29">
        <v>17943.32</v>
      </c>
      <c r="F39" s="16" t="s">
        <v>743</v>
      </c>
    </row>
    <row r="40" s="2" customFormat="1" ht="35" customHeight="1" spans="1:6">
      <c r="A40" s="47" t="s">
        <v>744</v>
      </c>
      <c r="B40" s="15" t="s">
        <v>745</v>
      </c>
      <c r="C40" s="15" t="s">
        <v>746</v>
      </c>
      <c r="D40" s="15" t="s">
        <v>747</v>
      </c>
      <c r="E40" s="29">
        <v>51198.43</v>
      </c>
      <c r="F40" s="16" t="s">
        <v>748</v>
      </c>
    </row>
    <row r="41" s="2" customFormat="1" ht="35" customHeight="1" spans="1:6">
      <c r="A41" s="47" t="s">
        <v>749</v>
      </c>
      <c r="B41" s="15" t="s">
        <v>750</v>
      </c>
      <c r="C41" s="15" t="s">
        <v>327</v>
      </c>
      <c r="D41" s="15" t="s">
        <v>751</v>
      </c>
      <c r="E41" s="29">
        <v>2342.19</v>
      </c>
      <c r="F41" s="16" t="s">
        <v>748</v>
      </c>
    </row>
    <row r="42" s="2" customFormat="1" ht="35" customHeight="1" spans="1:6">
      <c r="A42" s="47" t="s">
        <v>752</v>
      </c>
      <c r="B42" s="15" t="s">
        <v>753</v>
      </c>
      <c r="C42" s="15" t="s">
        <v>327</v>
      </c>
      <c r="D42" s="15" t="s">
        <v>751</v>
      </c>
      <c r="E42" s="29">
        <v>2342.19</v>
      </c>
      <c r="F42" s="16" t="s">
        <v>748</v>
      </c>
    </row>
    <row r="43" s="2" customFormat="1" ht="35" customHeight="1" spans="1:6">
      <c r="A43" s="47" t="s">
        <v>754</v>
      </c>
      <c r="B43" s="15" t="s">
        <v>755</v>
      </c>
      <c r="C43" s="15" t="s">
        <v>327</v>
      </c>
      <c r="D43" s="15" t="s">
        <v>751</v>
      </c>
      <c r="E43" s="29">
        <v>2342.19</v>
      </c>
      <c r="F43" s="16" t="s">
        <v>748</v>
      </c>
    </row>
    <row r="44" s="2" customFormat="1" ht="35" customHeight="1" spans="1:6">
      <c r="A44" s="47" t="s">
        <v>756</v>
      </c>
      <c r="B44" s="15" t="s">
        <v>757</v>
      </c>
      <c r="C44" s="15" t="s">
        <v>327</v>
      </c>
      <c r="D44" s="15" t="s">
        <v>751</v>
      </c>
      <c r="E44" s="29">
        <v>2342.19</v>
      </c>
      <c r="F44" s="16" t="s">
        <v>748</v>
      </c>
    </row>
    <row r="45" s="2" customFormat="1" ht="35" customHeight="1" spans="1:6">
      <c r="A45" s="47" t="s">
        <v>758</v>
      </c>
      <c r="B45" s="15" t="s">
        <v>759</v>
      </c>
      <c r="C45" s="15" t="s">
        <v>760</v>
      </c>
      <c r="D45" s="15" t="s">
        <v>761</v>
      </c>
      <c r="E45" s="29">
        <v>3942.47</v>
      </c>
      <c r="F45" s="16" t="s">
        <v>725</v>
      </c>
    </row>
    <row r="46" s="2" customFormat="1" ht="35" customHeight="1" spans="1:6">
      <c r="A46" s="47" t="s">
        <v>762</v>
      </c>
      <c r="B46" s="15" t="s">
        <v>763</v>
      </c>
      <c r="C46" s="15" t="s">
        <v>764</v>
      </c>
      <c r="D46" s="15" t="s">
        <v>765</v>
      </c>
      <c r="E46" s="29">
        <v>117913.05</v>
      </c>
      <c r="F46" s="16" t="s">
        <v>766</v>
      </c>
    </row>
    <row r="47" s="2" customFormat="1" ht="35" customHeight="1" spans="1:6">
      <c r="A47" s="30">
        <v>320923202100045</v>
      </c>
      <c r="B47" s="15" t="s">
        <v>767</v>
      </c>
      <c r="C47" s="15" t="s">
        <v>768</v>
      </c>
      <c r="D47" s="15" t="s">
        <v>769</v>
      </c>
      <c r="E47" s="29">
        <v>2286.55</v>
      </c>
      <c r="F47" s="16" t="s">
        <v>770</v>
      </c>
    </row>
    <row r="48" s="2" customFormat="1" ht="35" customHeight="1" spans="1:6">
      <c r="A48" s="30">
        <v>320923202100046</v>
      </c>
      <c r="B48" s="15" t="s">
        <v>771</v>
      </c>
      <c r="C48" s="15" t="s">
        <v>772</v>
      </c>
      <c r="D48" s="15" t="s">
        <v>773</v>
      </c>
      <c r="E48" s="29">
        <v>10712.64</v>
      </c>
      <c r="F48" s="16" t="s">
        <v>774</v>
      </c>
    </row>
    <row r="49" s="2" customFormat="1" ht="35" customHeight="1" spans="1:6">
      <c r="A49" s="30">
        <v>320923202100047</v>
      </c>
      <c r="B49" s="15" t="s">
        <v>775</v>
      </c>
      <c r="C49" s="15" t="s">
        <v>776</v>
      </c>
      <c r="D49" s="15" t="s">
        <v>777</v>
      </c>
      <c r="E49" s="29">
        <v>7363.8</v>
      </c>
      <c r="F49" s="16" t="s">
        <v>778</v>
      </c>
    </row>
    <row r="50" s="2" customFormat="1" ht="35" customHeight="1" spans="1:6">
      <c r="A50" s="30">
        <v>320923202100048</v>
      </c>
      <c r="B50" s="15" t="s">
        <v>779</v>
      </c>
      <c r="C50" s="15" t="s">
        <v>780</v>
      </c>
      <c r="D50" s="15" t="s">
        <v>781</v>
      </c>
      <c r="E50" s="29">
        <v>2273.39</v>
      </c>
      <c r="F50" s="16" t="s">
        <v>782</v>
      </c>
    </row>
    <row r="51" s="2" customFormat="1" ht="35" customHeight="1" spans="1:6">
      <c r="A51" s="30">
        <v>320923202100049</v>
      </c>
      <c r="B51" s="15" t="s">
        <v>783</v>
      </c>
      <c r="C51" s="15" t="s">
        <v>784</v>
      </c>
      <c r="D51" s="15" t="s">
        <v>785</v>
      </c>
      <c r="E51" s="29">
        <v>53489.13</v>
      </c>
      <c r="F51" s="16" t="s">
        <v>786</v>
      </c>
    </row>
    <row r="52" s="2" customFormat="1" ht="35" customHeight="1" spans="1:6">
      <c r="A52" s="30">
        <v>320923202100050</v>
      </c>
      <c r="B52" s="15" t="s">
        <v>787</v>
      </c>
      <c r="C52" s="15" t="s">
        <v>788</v>
      </c>
      <c r="D52" s="15" t="s">
        <v>789</v>
      </c>
      <c r="E52" s="29">
        <v>1286.81</v>
      </c>
      <c r="F52" s="16" t="s">
        <v>790</v>
      </c>
    </row>
    <row r="53" s="2" customFormat="1" ht="35" customHeight="1" spans="1:6">
      <c r="A53" s="30">
        <v>320923202100051</v>
      </c>
      <c r="B53" s="15" t="s">
        <v>791</v>
      </c>
      <c r="C53" s="15" t="s">
        <v>662</v>
      </c>
      <c r="D53" s="15" t="s">
        <v>792</v>
      </c>
      <c r="E53" s="29">
        <v>14110.02</v>
      </c>
      <c r="F53" s="16" t="s">
        <v>790</v>
      </c>
    </row>
    <row r="54" s="2" customFormat="1" ht="35" customHeight="1" spans="1:6">
      <c r="A54" s="30">
        <v>320923202100052</v>
      </c>
      <c r="B54" s="15" t="s">
        <v>793</v>
      </c>
      <c r="C54" s="15" t="s">
        <v>794</v>
      </c>
      <c r="D54" s="15" t="s">
        <v>795</v>
      </c>
      <c r="E54" s="29">
        <v>23019.94</v>
      </c>
      <c r="F54" s="16" t="s">
        <v>796</v>
      </c>
    </row>
    <row r="55" s="2" customFormat="1" ht="35" customHeight="1" spans="1:6">
      <c r="A55" s="30">
        <v>320923202100053</v>
      </c>
      <c r="B55" s="15" t="s">
        <v>605</v>
      </c>
      <c r="C55" s="15" t="s">
        <v>797</v>
      </c>
      <c r="D55" s="15" t="s">
        <v>798</v>
      </c>
      <c r="E55" s="29">
        <v>41209.12</v>
      </c>
      <c r="F55" s="16" t="s">
        <v>799</v>
      </c>
    </row>
    <row r="56" s="2" customFormat="1" ht="35" customHeight="1" spans="1:6">
      <c r="A56" s="30">
        <v>320923202100054</v>
      </c>
      <c r="B56" s="15" t="s">
        <v>800</v>
      </c>
      <c r="C56" s="15" t="s">
        <v>801</v>
      </c>
      <c r="D56" s="15" t="s">
        <v>802</v>
      </c>
      <c r="E56" s="29">
        <v>64936.14</v>
      </c>
      <c r="F56" s="16" t="s">
        <v>803</v>
      </c>
    </row>
    <row r="57" s="2" customFormat="1" ht="35" customHeight="1" spans="1:6">
      <c r="A57" s="30">
        <v>320923202100055</v>
      </c>
      <c r="B57" s="15" t="s">
        <v>804</v>
      </c>
      <c r="C57" s="15" t="s">
        <v>805</v>
      </c>
      <c r="D57" s="15" t="s">
        <v>806</v>
      </c>
      <c r="E57" s="29">
        <v>1504.77</v>
      </c>
      <c r="F57" s="16" t="s">
        <v>807</v>
      </c>
    </row>
    <row r="58" s="2" customFormat="1" ht="35" customHeight="1" spans="1:6">
      <c r="A58" s="30">
        <v>320923202100056</v>
      </c>
      <c r="B58" s="15" t="s">
        <v>513</v>
      </c>
      <c r="C58" s="15" t="s">
        <v>808</v>
      </c>
      <c r="D58" s="15" t="s">
        <v>809</v>
      </c>
      <c r="E58" s="29">
        <v>53289.75</v>
      </c>
      <c r="F58" s="16" t="s">
        <v>810</v>
      </c>
    </row>
    <row r="59" s="2" customFormat="1" ht="35" customHeight="1" spans="1:6">
      <c r="A59" s="30">
        <v>320923202100057</v>
      </c>
      <c r="B59" s="15" t="s">
        <v>811</v>
      </c>
      <c r="C59" s="15" t="s">
        <v>812</v>
      </c>
      <c r="D59" s="15" t="s">
        <v>813</v>
      </c>
      <c r="E59" s="29">
        <v>7105.12</v>
      </c>
      <c r="F59" s="16" t="s">
        <v>810</v>
      </c>
    </row>
    <row r="60" s="2" customFormat="1" ht="35" customHeight="1" spans="1:6">
      <c r="A60" s="30">
        <v>320923202100058</v>
      </c>
      <c r="B60" s="15" t="s">
        <v>55</v>
      </c>
      <c r="C60" s="15" t="s">
        <v>814</v>
      </c>
      <c r="D60" s="15" t="s">
        <v>57</v>
      </c>
      <c r="E60" s="29">
        <v>10026.11</v>
      </c>
      <c r="F60" s="16" t="s">
        <v>815</v>
      </c>
    </row>
    <row r="61" s="2" customFormat="1" ht="35" customHeight="1" spans="1:6">
      <c r="A61" s="30">
        <v>320923202100059</v>
      </c>
      <c r="B61" s="15" t="s">
        <v>567</v>
      </c>
      <c r="C61" s="15" t="s">
        <v>816</v>
      </c>
      <c r="D61" s="15" t="s">
        <v>817</v>
      </c>
      <c r="E61" s="29">
        <v>8948.16</v>
      </c>
      <c r="F61" s="16" t="s">
        <v>818</v>
      </c>
    </row>
    <row r="62" s="2" customFormat="1" ht="35" customHeight="1" spans="1:6">
      <c r="A62" s="30">
        <v>320923202100060</v>
      </c>
      <c r="B62" s="15" t="s">
        <v>819</v>
      </c>
      <c r="C62" s="15" t="s">
        <v>820</v>
      </c>
      <c r="D62" s="15" t="s">
        <v>821</v>
      </c>
      <c r="E62" s="29">
        <v>9895.18</v>
      </c>
      <c r="F62" s="16" t="s">
        <v>818</v>
      </c>
    </row>
    <row r="63" s="2" customFormat="1" ht="35" customHeight="1" spans="1:6">
      <c r="A63" s="30">
        <v>320923202100061</v>
      </c>
      <c r="B63" s="15" t="s">
        <v>822</v>
      </c>
      <c r="C63" s="15" t="s">
        <v>823</v>
      </c>
      <c r="D63" s="15" t="s">
        <v>824</v>
      </c>
      <c r="E63" s="29">
        <v>317706.12</v>
      </c>
      <c r="F63" s="16" t="s">
        <v>825</v>
      </c>
    </row>
    <row r="64" s="2" customFormat="1" ht="35" customHeight="1" spans="1:6">
      <c r="A64" s="30">
        <v>320923202100062</v>
      </c>
      <c r="B64" s="15" t="s">
        <v>800</v>
      </c>
      <c r="C64" s="15" t="s">
        <v>826</v>
      </c>
      <c r="D64" s="15" t="s">
        <v>827</v>
      </c>
      <c r="E64" s="29">
        <v>39602.34</v>
      </c>
      <c r="F64" s="16" t="s">
        <v>825</v>
      </c>
    </row>
    <row r="65" s="2" customFormat="1" ht="35" customHeight="1" spans="1:6">
      <c r="A65" s="30">
        <v>320923202100063</v>
      </c>
      <c r="B65" s="15" t="s">
        <v>32</v>
      </c>
      <c r="C65" s="15" t="s">
        <v>828</v>
      </c>
      <c r="D65" s="15" t="s">
        <v>829</v>
      </c>
      <c r="E65" s="29">
        <v>211405.95</v>
      </c>
      <c r="F65" s="16" t="s">
        <v>830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workbookViewId="0">
      <selection activeCell="A1" sqref="A1:F1"/>
    </sheetView>
  </sheetViews>
  <sheetFormatPr defaultColWidth="9" defaultRowHeight="13.5" outlineLevelCol="5"/>
  <cols>
    <col min="1" max="1" width="20.625" style="2" customWidth="1"/>
    <col min="2" max="2" width="40.5" style="2" customWidth="1"/>
    <col min="3" max="3" width="42.625" style="2" customWidth="1"/>
    <col min="4" max="4" width="35.5" style="2" customWidth="1"/>
    <col min="5" max="6" width="18.625" style="2" customWidth="1"/>
    <col min="7" max="16384" width="9" style="2"/>
  </cols>
  <sheetData>
    <row r="1" s="1" customFormat="1" ht="50.1" customHeight="1" spans="1:6">
      <c r="A1" s="12" t="s">
        <v>831</v>
      </c>
      <c r="B1" s="12"/>
      <c r="C1" s="12"/>
      <c r="D1" s="12"/>
      <c r="E1" s="12"/>
      <c r="F1" s="12"/>
    </row>
    <row r="2" s="2" customFormat="1" ht="35" customHeight="1" spans="1:6">
      <c r="A2" s="13" t="s">
        <v>1</v>
      </c>
      <c r="B2" s="6" t="s">
        <v>201</v>
      </c>
      <c r="C2" s="6" t="s">
        <v>3</v>
      </c>
      <c r="D2" s="6" t="s">
        <v>202</v>
      </c>
      <c r="E2" s="6" t="s">
        <v>5</v>
      </c>
      <c r="F2" s="6" t="s">
        <v>6</v>
      </c>
    </row>
    <row r="3" s="2" customFormat="1" ht="35" customHeight="1" spans="1:6">
      <c r="A3" s="18" t="s">
        <v>832</v>
      </c>
      <c r="B3" s="19" t="s">
        <v>470</v>
      </c>
      <c r="C3" s="19" t="s">
        <v>833</v>
      </c>
      <c r="D3" s="19" t="s">
        <v>834</v>
      </c>
      <c r="E3" s="16">
        <v>28242.56</v>
      </c>
      <c r="F3" s="16" t="s">
        <v>835</v>
      </c>
    </row>
    <row r="4" s="2" customFormat="1" ht="35" customHeight="1" spans="1:6">
      <c r="A4" s="18" t="s">
        <v>836</v>
      </c>
      <c r="B4" s="19" t="s">
        <v>837</v>
      </c>
      <c r="C4" s="19" t="s">
        <v>838</v>
      </c>
      <c r="D4" s="19" t="s">
        <v>839</v>
      </c>
      <c r="E4" s="16">
        <v>2284.56</v>
      </c>
      <c r="F4" s="16" t="s">
        <v>840</v>
      </c>
    </row>
    <row r="5" s="2" customFormat="1" ht="42.75" spans="1:6">
      <c r="A5" s="18" t="s">
        <v>841</v>
      </c>
      <c r="B5" s="19" t="s">
        <v>842</v>
      </c>
      <c r="C5" s="19" t="s">
        <v>843</v>
      </c>
      <c r="D5" s="19" t="s">
        <v>844</v>
      </c>
      <c r="E5" s="16">
        <v>172487.74</v>
      </c>
      <c r="F5" s="16" t="s">
        <v>840</v>
      </c>
    </row>
    <row r="6" s="2" customFormat="1" ht="60" spans="1:6">
      <c r="A6" s="18" t="s">
        <v>845</v>
      </c>
      <c r="B6" s="19" t="s">
        <v>846</v>
      </c>
      <c r="C6" s="20" t="s">
        <v>847</v>
      </c>
      <c r="D6" s="19" t="s">
        <v>848</v>
      </c>
      <c r="E6" s="16">
        <v>211808.29</v>
      </c>
      <c r="F6" s="16" t="s">
        <v>849</v>
      </c>
    </row>
    <row r="7" s="2" customFormat="1" ht="35" customHeight="1" spans="1:6">
      <c r="A7" s="18" t="s">
        <v>850</v>
      </c>
      <c r="B7" s="19" t="s">
        <v>846</v>
      </c>
      <c r="C7" s="19" t="s">
        <v>851</v>
      </c>
      <c r="D7" s="19" t="s">
        <v>852</v>
      </c>
      <c r="E7" s="16">
        <v>45431.4</v>
      </c>
      <c r="F7" s="16" t="s">
        <v>840</v>
      </c>
    </row>
    <row r="8" s="2" customFormat="1" ht="35" customHeight="1" spans="1:6">
      <c r="A8" s="18" t="s">
        <v>853</v>
      </c>
      <c r="B8" s="19" t="s">
        <v>846</v>
      </c>
      <c r="C8" s="19" t="s">
        <v>854</v>
      </c>
      <c r="D8" s="19" t="s">
        <v>855</v>
      </c>
      <c r="E8" s="16">
        <v>162459.89</v>
      </c>
      <c r="F8" s="16" t="s">
        <v>856</v>
      </c>
    </row>
    <row r="9" s="2" customFormat="1" ht="35" customHeight="1" spans="1:6">
      <c r="A9" s="18" t="s">
        <v>857</v>
      </c>
      <c r="B9" s="19" t="s">
        <v>858</v>
      </c>
      <c r="C9" s="19" t="s">
        <v>859</v>
      </c>
      <c r="D9" s="19" t="s">
        <v>860</v>
      </c>
      <c r="E9" s="16">
        <v>35997.23</v>
      </c>
      <c r="F9" s="16" t="s">
        <v>861</v>
      </c>
    </row>
    <row r="10" s="2" customFormat="1" ht="35" customHeight="1" spans="1:6">
      <c r="A10" s="18" t="s">
        <v>862</v>
      </c>
      <c r="B10" s="19" t="s">
        <v>863</v>
      </c>
      <c r="C10" s="19" t="s">
        <v>864</v>
      </c>
      <c r="D10" s="19" t="s">
        <v>865</v>
      </c>
      <c r="E10" s="16">
        <v>641488.63</v>
      </c>
      <c r="F10" s="16" t="s">
        <v>866</v>
      </c>
    </row>
    <row r="11" s="2" customFormat="1" ht="142.5" spans="1:6">
      <c r="A11" s="18" t="s">
        <v>867</v>
      </c>
      <c r="B11" s="19" t="s">
        <v>863</v>
      </c>
      <c r="C11" s="21" t="s">
        <v>868</v>
      </c>
      <c r="D11" s="19" t="s">
        <v>869</v>
      </c>
      <c r="E11" s="16">
        <v>201962.86</v>
      </c>
      <c r="F11" s="16" t="s">
        <v>866</v>
      </c>
    </row>
    <row r="12" s="2" customFormat="1" ht="35" customHeight="1" spans="1:6">
      <c r="A12" s="18" t="s">
        <v>870</v>
      </c>
      <c r="B12" s="19" t="s">
        <v>685</v>
      </c>
      <c r="C12" s="19" t="s">
        <v>871</v>
      </c>
      <c r="D12" s="19" t="s">
        <v>685</v>
      </c>
      <c r="E12" s="16">
        <v>50000.92</v>
      </c>
      <c r="F12" s="16" t="s">
        <v>840</v>
      </c>
    </row>
    <row r="13" s="2" customFormat="1" ht="35" customHeight="1" spans="1:6">
      <c r="A13" s="18" t="s">
        <v>872</v>
      </c>
      <c r="B13" s="19" t="s">
        <v>8</v>
      </c>
      <c r="C13" s="19" t="s">
        <v>873</v>
      </c>
      <c r="D13" s="19" t="s">
        <v>873</v>
      </c>
      <c r="E13" s="16">
        <v>3285.5</v>
      </c>
      <c r="F13" s="16" t="s">
        <v>874</v>
      </c>
    </row>
    <row r="14" s="2" customFormat="1" ht="35" customHeight="1" spans="1:6">
      <c r="A14" s="18" t="s">
        <v>875</v>
      </c>
      <c r="B14" s="19" t="s">
        <v>8</v>
      </c>
      <c r="C14" s="19" t="s">
        <v>876</v>
      </c>
      <c r="D14" s="19" t="s">
        <v>877</v>
      </c>
      <c r="E14" s="16">
        <v>957.19</v>
      </c>
      <c r="F14" s="16" t="s">
        <v>874</v>
      </c>
    </row>
    <row r="15" s="2" customFormat="1" ht="35" customHeight="1" spans="1:6">
      <c r="A15" s="18" t="s">
        <v>878</v>
      </c>
      <c r="B15" s="19" t="s">
        <v>879</v>
      </c>
      <c r="C15" s="19" t="s">
        <v>880</v>
      </c>
      <c r="D15" s="19" t="s">
        <v>881</v>
      </c>
      <c r="E15" s="16">
        <v>26972.7</v>
      </c>
      <c r="F15" s="16" t="s">
        <v>882</v>
      </c>
    </row>
    <row r="16" s="2" customFormat="1" ht="35" customHeight="1" spans="1:6">
      <c r="A16" s="18" t="s">
        <v>883</v>
      </c>
      <c r="B16" s="19" t="s">
        <v>8</v>
      </c>
      <c r="C16" s="19" t="s">
        <v>884</v>
      </c>
      <c r="D16" s="19" t="s">
        <v>885</v>
      </c>
      <c r="E16" s="16">
        <v>982.04</v>
      </c>
      <c r="F16" s="16" t="s">
        <v>874</v>
      </c>
    </row>
    <row r="17" s="2" customFormat="1" ht="35" customHeight="1" spans="1:6">
      <c r="A17" s="18" t="s">
        <v>886</v>
      </c>
      <c r="B17" s="19" t="s">
        <v>887</v>
      </c>
      <c r="C17" s="19" t="s">
        <v>888</v>
      </c>
      <c r="D17" s="19" t="s">
        <v>889</v>
      </c>
      <c r="E17" s="16">
        <v>8476.68</v>
      </c>
      <c r="F17" s="16" t="s">
        <v>890</v>
      </c>
    </row>
    <row r="18" s="2" customFormat="1" ht="35" customHeight="1" spans="1:6">
      <c r="A18" s="18" t="s">
        <v>891</v>
      </c>
      <c r="B18" s="19" t="s">
        <v>892</v>
      </c>
      <c r="C18" s="19" t="s">
        <v>893</v>
      </c>
      <c r="D18" s="19" t="s">
        <v>894</v>
      </c>
      <c r="E18" s="16">
        <v>85699.37</v>
      </c>
      <c r="F18" s="16" t="s">
        <v>895</v>
      </c>
    </row>
    <row r="19" s="2" customFormat="1" ht="35" customHeight="1" spans="1:6">
      <c r="A19" s="18" t="s">
        <v>896</v>
      </c>
      <c r="B19" s="19" t="s">
        <v>897</v>
      </c>
      <c r="C19" s="19" t="s">
        <v>898</v>
      </c>
      <c r="D19" s="19" t="s">
        <v>899</v>
      </c>
      <c r="E19" s="16">
        <v>35710.28</v>
      </c>
      <c r="F19" s="16" t="s">
        <v>900</v>
      </c>
    </row>
    <row r="20" s="2" customFormat="1" ht="35" customHeight="1" spans="1:6">
      <c r="A20" s="18" t="s">
        <v>901</v>
      </c>
      <c r="B20" s="19" t="s">
        <v>119</v>
      </c>
      <c r="C20" s="19" t="s">
        <v>902</v>
      </c>
      <c r="D20" s="19" t="s">
        <v>903</v>
      </c>
      <c r="E20" s="16">
        <v>8002.2</v>
      </c>
      <c r="F20" s="16" t="s">
        <v>904</v>
      </c>
    </row>
    <row r="21" s="2" customFormat="1" ht="35" customHeight="1" spans="1:6">
      <c r="A21" s="18" t="s">
        <v>905</v>
      </c>
      <c r="B21" s="19" t="s">
        <v>906</v>
      </c>
      <c r="C21" s="19" t="s">
        <v>907</v>
      </c>
      <c r="D21" s="19" t="s">
        <v>908</v>
      </c>
      <c r="E21" s="16">
        <v>34349.31</v>
      </c>
      <c r="F21" s="16" t="s">
        <v>909</v>
      </c>
    </row>
    <row r="22" s="2" customFormat="1" ht="35" customHeight="1" spans="1:6">
      <c r="A22" s="18" t="s">
        <v>910</v>
      </c>
      <c r="B22" s="19" t="s">
        <v>911</v>
      </c>
      <c r="C22" s="19" t="s">
        <v>912</v>
      </c>
      <c r="D22" s="19" t="s">
        <v>913</v>
      </c>
      <c r="E22" s="16">
        <v>46739.55</v>
      </c>
      <c r="F22" s="16" t="s">
        <v>909</v>
      </c>
    </row>
    <row r="23" s="2" customFormat="1" ht="35" customHeight="1" spans="1:6">
      <c r="A23" s="18" t="s">
        <v>914</v>
      </c>
      <c r="B23" s="19" t="s">
        <v>119</v>
      </c>
      <c r="C23" s="19" t="s">
        <v>915</v>
      </c>
      <c r="D23" s="19" t="s">
        <v>916</v>
      </c>
      <c r="E23" s="16">
        <v>13907.3</v>
      </c>
      <c r="F23" s="16" t="s">
        <v>917</v>
      </c>
    </row>
    <row r="24" s="2" customFormat="1" ht="35" customHeight="1" spans="1:6">
      <c r="A24" s="18" t="s">
        <v>918</v>
      </c>
      <c r="B24" s="19" t="s">
        <v>169</v>
      </c>
      <c r="C24" s="19" t="s">
        <v>919</v>
      </c>
      <c r="D24" s="19" t="s">
        <v>920</v>
      </c>
      <c r="E24" s="16">
        <v>5497.63</v>
      </c>
      <c r="F24" s="16" t="s">
        <v>921</v>
      </c>
    </row>
    <row r="25" s="2" customFormat="1" ht="35" customHeight="1" spans="1:6">
      <c r="A25" s="18" t="s">
        <v>922</v>
      </c>
      <c r="B25" s="19" t="s">
        <v>923</v>
      </c>
      <c r="C25" s="19" t="s">
        <v>924</v>
      </c>
      <c r="D25" s="19" t="s">
        <v>860</v>
      </c>
      <c r="E25" s="16">
        <v>10361.76</v>
      </c>
      <c r="F25" s="16" t="s">
        <v>925</v>
      </c>
    </row>
    <row r="26" s="2" customFormat="1" ht="35" customHeight="1" spans="1:6">
      <c r="A26" s="18" t="s">
        <v>926</v>
      </c>
      <c r="B26" s="19" t="s">
        <v>927</v>
      </c>
      <c r="C26" s="22" t="s">
        <v>928</v>
      </c>
      <c r="D26" s="19" t="s">
        <v>929</v>
      </c>
      <c r="E26" s="16">
        <v>2845.68</v>
      </c>
      <c r="F26" s="16" t="s">
        <v>930</v>
      </c>
    </row>
    <row r="27" s="2" customFormat="1" ht="35" customHeight="1" spans="1:6">
      <c r="A27" s="18" t="s">
        <v>931</v>
      </c>
      <c r="B27" s="19" t="s">
        <v>367</v>
      </c>
      <c r="C27" s="19" t="s">
        <v>932</v>
      </c>
      <c r="D27" s="19" t="s">
        <v>929</v>
      </c>
      <c r="E27" s="16">
        <v>4320</v>
      </c>
      <c r="F27" s="16" t="s">
        <v>933</v>
      </c>
    </row>
    <row r="28" s="2" customFormat="1" ht="35" customHeight="1" spans="1:6">
      <c r="A28" s="18" t="s">
        <v>934</v>
      </c>
      <c r="B28" s="19" t="s">
        <v>935</v>
      </c>
      <c r="C28" s="19" t="s">
        <v>936</v>
      </c>
      <c r="D28" s="19" t="s">
        <v>937</v>
      </c>
      <c r="E28" s="16">
        <v>28959.83</v>
      </c>
      <c r="F28" s="16" t="s">
        <v>938</v>
      </c>
    </row>
    <row r="29" s="2" customFormat="1" ht="35" customHeight="1" spans="1:6">
      <c r="A29" s="18" t="s">
        <v>939</v>
      </c>
      <c r="B29" s="19" t="s">
        <v>940</v>
      </c>
      <c r="C29" s="19" t="s">
        <v>941</v>
      </c>
      <c r="D29" s="19" t="s">
        <v>942</v>
      </c>
      <c r="E29" s="16">
        <v>3989.75</v>
      </c>
      <c r="F29" s="16" t="s">
        <v>943</v>
      </c>
    </row>
    <row r="30" s="2" customFormat="1" ht="35" customHeight="1" spans="1:6">
      <c r="A30" s="18" t="s">
        <v>944</v>
      </c>
      <c r="B30" s="19" t="s">
        <v>578</v>
      </c>
      <c r="C30" s="19" t="s">
        <v>945</v>
      </c>
      <c r="D30" s="19" t="s">
        <v>580</v>
      </c>
      <c r="E30" s="16">
        <v>28517.6</v>
      </c>
      <c r="F30" s="16" t="s">
        <v>946</v>
      </c>
    </row>
    <row r="31" s="2" customFormat="1" ht="35" customHeight="1" spans="1:6">
      <c r="A31" s="18" t="s">
        <v>947</v>
      </c>
      <c r="B31" s="19" t="s">
        <v>791</v>
      </c>
      <c r="C31" s="19" t="s">
        <v>948</v>
      </c>
      <c r="D31" s="19" t="s">
        <v>949</v>
      </c>
      <c r="E31" s="16">
        <v>1095.66</v>
      </c>
      <c r="F31" s="16" t="s">
        <v>950</v>
      </c>
    </row>
    <row r="32" s="2" customFormat="1" ht="35" customHeight="1" spans="1:6">
      <c r="A32" s="18" t="s">
        <v>951</v>
      </c>
      <c r="B32" s="19" t="s">
        <v>952</v>
      </c>
      <c r="C32" s="19" t="s">
        <v>953</v>
      </c>
      <c r="D32" s="19" t="s">
        <v>954</v>
      </c>
      <c r="E32" s="16">
        <v>6396.08</v>
      </c>
      <c r="F32" s="16" t="s">
        <v>955</v>
      </c>
    </row>
    <row r="33" s="2" customFormat="1" ht="35" customHeight="1" spans="1:6">
      <c r="A33" s="18" t="s">
        <v>956</v>
      </c>
      <c r="B33" s="19" t="s">
        <v>619</v>
      </c>
      <c r="C33" s="19" t="s">
        <v>957</v>
      </c>
      <c r="D33" s="19" t="s">
        <v>958</v>
      </c>
      <c r="E33" s="16">
        <v>121052.46</v>
      </c>
      <c r="F33" s="16" t="s">
        <v>959</v>
      </c>
    </row>
    <row r="34" s="2" customFormat="1" ht="35" customHeight="1" spans="1:6">
      <c r="A34" s="18" t="s">
        <v>960</v>
      </c>
      <c r="B34" s="19" t="s">
        <v>619</v>
      </c>
      <c r="C34" s="19" t="s">
        <v>961</v>
      </c>
      <c r="D34" s="19" t="s">
        <v>958</v>
      </c>
      <c r="E34" s="16">
        <v>151148.62</v>
      </c>
      <c r="F34" s="16" t="s">
        <v>959</v>
      </c>
    </row>
    <row r="35" s="2" customFormat="1" ht="35" customHeight="1" spans="1:6">
      <c r="A35" s="18" t="s">
        <v>962</v>
      </c>
      <c r="B35" s="19" t="s">
        <v>963</v>
      </c>
      <c r="C35" s="19" t="s">
        <v>964</v>
      </c>
      <c r="D35" s="19" t="s">
        <v>965</v>
      </c>
      <c r="E35" s="16">
        <v>3929.74</v>
      </c>
      <c r="F35" s="16" t="s">
        <v>966</v>
      </c>
    </row>
    <row r="36" s="2" customFormat="1" ht="35" customHeight="1" spans="1:6">
      <c r="A36" s="18" t="s">
        <v>967</v>
      </c>
      <c r="B36" s="19" t="s">
        <v>968</v>
      </c>
      <c r="C36" s="19" t="s">
        <v>969</v>
      </c>
      <c r="D36" s="19" t="s">
        <v>970</v>
      </c>
      <c r="E36" s="16">
        <v>8607.84</v>
      </c>
      <c r="F36" s="16" t="s">
        <v>971</v>
      </c>
    </row>
    <row r="37" s="2" customFormat="1" ht="35" customHeight="1" spans="1:6">
      <c r="A37" s="18" t="s">
        <v>972</v>
      </c>
      <c r="B37" s="19" t="s">
        <v>973</v>
      </c>
      <c r="C37" s="19" t="s">
        <v>974</v>
      </c>
      <c r="D37" s="19" t="s">
        <v>975</v>
      </c>
      <c r="E37" s="16">
        <v>19519.82</v>
      </c>
      <c r="F37" s="16" t="s">
        <v>976</v>
      </c>
    </row>
    <row r="38" s="2" customFormat="1" ht="35" customHeight="1" spans="1:6">
      <c r="A38" s="18" t="s">
        <v>977</v>
      </c>
      <c r="B38" s="19" t="s">
        <v>897</v>
      </c>
      <c r="C38" s="19" t="s">
        <v>978</v>
      </c>
      <c r="D38" s="19" t="s">
        <v>899</v>
      </c>
      <c r="E38" s="16">
        <v>14653.32</v>
      </c>
      <c r="F38" s="16" t="s">
        <v>979</v>
      </c>
    </row>
    <row r="39" s="2" customFormat="1" ht="35" customHeight="1" spans="1:6">
      <c r="A39" s="18" t="s">
        <v>980</v>
      </c>
      <c r="B39" s="19" t="s">
        <v>981</v>
      </c>
      <c r="C39" s="19" t="s">
        <v>982</v>
      </c>
      <c r="D39" s="19" t="s">
        <v>983</v>
      </c>
      <c r="E39" s="16">
        <v>957.21</v>
      </c>
      <c r="F39" s="16" t="s">
        <v>984</v>
      </c>
    </row>
    <row r="40" s="2" customFormat="1" ht="35" customHeight="1" spans="1:6">
      <c r="A40" s="18" t="s">
        <v>985</v>
      </c>
      <c r="B40" s="19" t="s">
        <v>986</v>
      </c>
      <c r="C40" s="19" t="s">
        <v>987</v>
      </c>
      <c r="D40" s="19" t="s">
        <v>988</v>
      </c>
      <c r="E40" s="16">
        <v>11520</v>
      </c>
      <c r="F40" s="16" t="s">
        <v>989</v>
      </c>
    </row>
    <row r="41" s="2" customFormat="1" ht="35" customHeight="1" spans="1:6">
      <c r="A41" s="18" t="s">
        <v>990</v>
      </c>
      <c r="B41" s="19" t="s">
        <v>991</v>
      </c>
      <c r="C41" s="19" t="s">
        <v>987</v>
      </c>
      <c r="D41" s="19" t="s">
        <v>992</v>
      </c>
      <c r="E41" s="16">
        <v>2630.22</v>
      </c>
      <c r="F41" s="16" t="s">
        <v>993</v>
      </c>
    </row>
    <row r="42" s="2" customFormat="1" ht="35" customHeight="1" spans="1:6">
      <c r="A42" s="18" t="s">
        <v>994</v>
      </c>
      <c r="B42" s="19" t="s">
        <v>995</v>
      </c>
      <c r="C42" s="19" t="s">
        <v>733</v>
      </c>
      <c r="D42" s="19" t="s">
        <v>996</v>
      </c>
      <c r="E42" s="16">
        <v>3801.18</v>
      </c>
      <c r="F42" s="16" t="s">
        <v>997</v>
      </c>
    </row>
    <row r="43" s="2" customFormat="1" ht="35" customHeight="1" spans="1:6">
      <c r="A43" s="18" t="s">
        <v>998</v>
      </c>
      <c r="B43" s="19" t="s">
        <v>999</v>
      </c>
      <c r="C43" s="19" t="s">
        <v>1000</v>
      </c>
      <c r="D43" s="19" t="s">
        <v>1001</v>
      </c>
      <c r="E43" s="16">
        <v>5255.3</v>
      </c>
      <c r="F43" s="16" t="s">
        <v>1002</v>
      </c>
    </row>
    <row r="44" s="2" customFormat="1" ht="35" customHeight="1" spans="1:6">
      <c r="A44" s="18" t="s">
        <v>1003</v>
      </c>
      <c r="B44" s="19" t="s">
        <v>709</v>
      </c>
      <c r="C44" s="19" t="s">
        <v>1004</v>
      </c>
      <c r="D44" s="19" t="s">
        <v>1005</v>
      </c>
      <c r="E44" s="16">
        <v>6677.4</v>
      </c>
      <c r="F44" s="16" t="s">
        <v>1006</v>
      </c>
    </row>
    <row r="45" s="2" customFormat="1" ht="35" customHeight="1" spans="1:6">
      <c r="A45" s="18" t="s">
        <v>1007</v>
      </c>
      <c r="B45" s="19" t="s">
        <v>1008</v>
      </c>
      <c r="C45" s="19" t="s">
        <v>1009</v>
      </c>
      <c r="D45" s="19" t="s">
        <v>1010</v>
      </c>
      <c r="E45" s="16">
        <v>3408</v>
      </c>
      <c r="F45" s="23" t="s">
        <v>1011</v>
      </c>
    </row>
    <row r="46" s="2" customFormat="1" ht="35" customHeight="1" spans="1:6">
      <c r="A46" s="18" t="s">
        <v>1012</v>
      </c>
      <c r="B46" s="19" t="s">
        <v>1013</v>
      </c>
      <c r="C46" s="19" t="s">
        <v>1014</v>
      </c>
      <c r="D46" s="19" t="s">
        <v>1015</v>
      </c>
      <c r="E46" s="16">
        <v>5842.99</v>
      </c>
      <c r="F46" s="16" t="s">
        <v>1016</v>
      </c>
    </row>
    <row r="47" s="2" customFormat="1" ht="35" customHeight="1" spans="1:6">
      <c r="A47" s="18" t="s">
        <v>1017</v>
      </c>
      <c r="B47" s="19" t="s">
        <v>1018</v>
      </c>
      <c r="C47" s="19" t="s">
        <v>1019</v>
      </c>
      <c r="D47" s="19" t="s">
        <v>1020</v>
      </c>
      <c r="E47" s="16">
        <v>5919.69</v>
      </c>
      <c r="F47" s="16" t="s">
        <v>1021</v>
      </c>
    </row>
    <row r="48" s="2" customFormat="1" ht="35" customHeight="1" spans="1:6">
      <c r="A48" s="18" t="s">
        <v>1022</v>
      </c>
      <c r="B48" s="19" t="s">
        <v>605</v>
      </c>
      <c r="C48" s="19" t="s">
        <v>1023</v>
      </c>
      <c r="D48" s="19" t="s">
        <v>1024</v>
      </c>
      <c r="E48" s="16">
        <v>38841.92</v>
      </c>
      <c r="F48" s="16" t="s">
        <v>1025</v>
      </c>
    </row>
    <row r="49" s="2" customFormat="1" ht="35" customHeight="1" spans="1:6">
      <c r="A49" s="18" t="s">
        <v>1026</v>
      </c>
      <c r="B49" s="19" t="s">
        <v>1027</v>
      </c>
      <c r="C49" s="19" t="s">
        <v>1028</v>
      </c>
      <c r="D49" s="19" t="s">
        <v>1029</v>
      </c>
      <c r="E49" s="16">
        <v>22520.12</v>
      </c>
      <c r="F49" s="16" t="s">
        <v>1030</v>
      </c>
    </row>
    <row r="50" s="2" customFormat="1" ht="35" customHeight="1" spans="1:6">
      <c r="A50" s="18" t="s">
        <v>1031</v>
      </c>
      <c r="B50" s="19" t="s">
        <v>1032</v>
      </c>
      <c r="C50" s="19" t="s">
        <v>1033</v>
      </c>
      <c r="D50" s="19" t="s">
        <v>1034</v>
      </c>
      <c r="E50" s="16">
        <v>1985.18</v>
      </c>
      <c r="F50" s="16" t="s">
        <v>1035</v>
      </c>
    </row>
    <row r="51" s="2" customFormat="1" ht="35" customHeight="1" spans="1:6">
      <c r="A51" s="18" t="s">
        <v>1036</v>
      </c>
      <c r="B51" s="19" t="s">
        <v>1037</v>
      </c>
      <c r="C51" s="19" t="s">
        <v>1038</v>
      </c>
      <c r="D51" s="19" t="s">
        <v>1039</v>
      </c>
      <c r="E51" s="16">
        <v>9609.88</v>
      </c>
      <c r="F51" s="16" t="s">
        <v>1040</v>
      </c>
    </row>
    <row r="52" s="2" customFormat="1" ht="35" customHeight="1" spans="1:6">
      <c r="A52" s="18" t="s">
        <v>1041</v>
      </c>
      <c r="B52" s="19" t="s">
        <v>1042</v>
      </c>
      <c r="C52" s="19" t="s">
        <v>1043</v>
      </c>
      <c r="D52" s="19" t="s">
        <v>1044</v>
      </c>
      <c r="E52" s="16">
        <v>30118.87</v>
      </c>
      <c r="F52" s="16" t="s">
        <v>1045</v>
      </c>
    </row>
    <row r="53" s="2" customFormat="1" ht="35" customHeight="1" spans="1:6">
      <c r="A53" s="18" t="s">
        <v>1046</v>
      </c>
      <c r="B53" s="19" t="s">
        <v>513</v>
      </c>
      <c r="C53" s="19" t="s">
        <v>1047</v>
      </c>
      <c r="D53" s="19" t="s">
        <v>1048</v>
      </c>
      <c r="E53" s="16">
        <v>101571.62</v>
      </c>
      <c r="F53" s="16" t="s">
        <v>1045</v>
      </c>
    </row>
    <row r="54" s="2" customFormat="1" ht="35" customHeight="1" spans="1:6">
      <c r="A54" s="18" t="s">
        <v>1049</v>
      </c>
      <c r="B54" s="19" t="s">
        <v>1050</v>
      </c>
      <c r="C54" s="19" t="s">
        <v>1051</v>
      </c>
      <c r="D54" s="19" t="s">
        <v>1052</v>
      </c>
      <c r="E54" s="16">
        <v>4700.94</v>
      </c>
      <c r="F54" s="16" t="s">
        <v>1053</v>
      </c>
    </row>
    <row r="55" s="2" customFormat="1" ht="35" customHeight="1" spans="1:6">
      <c r="A55" s="18" t="s">
        <v>1054</v>
      </c>
      <c r="B55" s="19" t="s">
        <v>243</v>
      </c>
      <c r="C55" s="19" t="s">
        <v>1055</v>
      </c>
      <c r="D55" s="19" t="s">
        <v>1056</v>
      </c>
      <c r="E55" s="16">
        <v>16720.92</v>
      </c>
      <c r="F55" s="16" t="s">
        <v>1057</v>
      </c>
    </row>
    <row r="56" s="2" customFormat="1" ht="35" customHeight="1" spans="1:6">
      <c r="A56" s="18" t="s">
        <v>1058</v>
      </c>
      <c r="B56" s="19" t="s">
        <v>1059</v>
      </c>
      <c r="C56" s="19" t="s">
        <v>1060</v>
      </c>
      <c r="D56" s="19" t="s">
        <v>1061</v>
      </c>
      <c r="E56" s="16">
        <v>7279.83</v>
      </c>
      <c r="F56" s="16" t="s">
        <v>1062</v>
      </c>
    </row>
    <row r="57" s="2" customFormat="1" ht="35" customHeight="1" spans="1:6">
      <c r="A57" s="18" t="s">
        <v>1063</v>
      </c>
      <c r="B57" s="19" t="s">
        <v>1064</v>
      </c>
      <c r="C57" s="19" t="s">
        <v>733</v>
      </c>
      <c r="D57" s="22" t="s">
        <v>1065</v>
      </c>
      <c r="E57" s="16">
        <v>4838.46</v>
      </c>
      <c r="F57" s="16" t="s">
        <v>1062</v>
      </c>
    </row>
    <row r="58" s="2" customFormat="1" ht="35" customHeight="1" spans="1:6">
      <c r="A58" s="18" t="s">
        <v>1066</v>
      </c>
      <c r="B58" s="22" t="s">
        <v>1067</v>
      </c>
      <c r="C58" s="19" t="s">
        <v>1068</v>
      </c>
      <c r="D58" s="19" t="s">
        <v>1069</v>
      </c>
      <c r="E58" s="16">
        <v>5121.88</v>
      </c>
      <c r="F58" s="16" t="s">
        <v>1070</v>
      </c>
    </row>
    <row r="59" s="2" customFormat="1" ht="35" customHeight="1" spans="1:6">
      <c r="A59" s="18" t="s">
        <v>1071</v>
      </c>
      <c r="B59" s="19" t="s">
        <v>1072</v>
      </c>
      <c r="C59" s="24" t="s">
        <v>1073</v>
      </c>
      <c r="D59" s="19" t="s">
        <v>1074</v>
      </c>
      <c r="E59" s="16">
        <v>9900</v>
      </c>
      <c r="F59" s="16" t="s">
        <v>1075</v>
      </c>
    </row>
    <row r="60" s="2" customFormat="1" ht="35" customHeight="1" spans="1:6">
      <c r="A60" s="18" t="s">
        <v>1076</v>
      </c>
      <c r="B60" s="19" t="s">
        <v>1077</v>
      </c>
      <c r="C60" s="22" t="s">
        <v>1078</v>
      </c>
      <c r="D60" s="19" t="s">
        <v>1079</v>
      </c>
      <c r="E60" s="16">
        <v>1027.17</v>
      </c>
      <c r="F60" s="16" t="s">
        <v>1080</v>
      </c>
    </row>
    <row r="61" s="2" customFormat="1" ht="42.75" spans="1:6">
      <c r="A61" s="18" t="s">
        <v>1081</v>
      </c>
      <c r="B61" s="19" t="s">
        <v>1082</v>
      </c>
      <c r="C61" s="19" t="s">
        <v>1083</v>
      </c>
      <c r="D61" s="19" t="s">
        <v>1084</v>
      </c>
      <c r="E61" s="16">
        <v>17602.31</v>
      </c>
      <c r="F61" s="16" t="s">
        <v>1085</v>
      </c>
    </row>
    <row r="62" s="2" customFormat="1" ht="35" customHeight="1" spans="1:6">
      <c r="A62" s="18" t="s">
        <v>1086</v>
      </c>
      <c r="B62" s="19" t="s">
        <v>1087</v>
      </c>
      <c r="C62" s="19" t="s">
        <v>1088</v>
      </c>
      <c r="D62" s="19" t="s">
        <v>1089</v>
      </c>
      <c r="E62" s="16">
        <v>1588.44</v>
      </c>
      <c r="F62" s="16" t="s">
        <v>1090</v>
      </c>
    </row>
    <row r="63" s="2" customFormat="1" ht="35" customHeight="1" spans="1:6">
      <c r="A63" s="18" t="s">
        <v>1091</v>
      </c>
      <c r="B63" s="19" t="s">
        <v>1092</v>
      </c>
      <c r="C63" s="19" t="s">
        <v>1093</v>
      </c>
      <c r="D63" s="19" t="s">
        <v>1094</v>
      </c>
      <c r="E63" s="16">
        <v>29473.68</v>
      </c>
      <c r="F63" s="16" t="s">
        <v>1095</v>
      </c>
    </row>
    <row r="64" s="2" customFormat="1" ht="35" customHeight="1" spans="1:6">
      <c r="A64" s="18" t="s">
        <v>1096</v>
      </c>
      <c r="B64" s="19" t="s">
        <v>1097</v>
      </c>
      <c r="C64" s="19" t="s">
        <v>1098</v>
      </c>
      <c r="D64" s="19" t="s">
        <v>1099</v>
      </c>
      <c r="E64" s="16">
        <v>16720.75</v>
      </c>
      <c r="F64" s="16" t="s">
        <v>1100</v>
      </c>
    </row>
    <row r="65" s="2" customFormat="1" ht="35" customHeight="1" spans="1:6">
      <c r="A65" s="18" t="s">
        <v>1101</v>
      </c>
      <c r="B65" s="19" t="s">
        <v>1102</v>
      </c>
      <c r="C65" s="19" t="s">
        <v>1103</v>
      </c>
      <c r="D65" s="19" t="s">
        <v>1104</v>
      </c>
      <c r="E65" s="16">
        <v>14622.96</v>
      </c>
      <c r="F65" s="25" t="s">
        <v>1105</v>
      </c>
    </row>
    <row r="66" s="2" customFormat="1" ht="35" customHeight="1" spans="1:6">
      <c r="A66" s="18" t="s">
        <v>1106</v>
      </c>
      <c r="B66" s="19" t="s">
        <v>1107</v>
      </c>
      <c r="C66" s="19" t="s">
        <v>1108</v>
      </c>
      <c r="D66" s="19" t="s">
        <v>1109</v>
      </c>
      <c r="E66" s="16">
        <v>4441.37</v>
      </c>
      <c r="F66" s="25" t="s">
        <v>1105</v>
      </c>
    </row>
    <row r="67" s="2" customFormat="1" ht="35" customHeight="1" spans="1:6">
      <c r="A67" s="18" t="s">
        <v>1110</v>
      </c>
      <c r="B67" s="19" t="s">
        <v>1111</v>
      </c>
      <c r="C67" s="19" t="s">
        <v>1112</v>
      </c>
      <c r="D67" s="19" t="s">
        <v>1113</v>
      </c>
      <c r="E67" s="16">
        <v>2991.28</v>
      </c>
      <c r="F67" s="16" t="s">
        <v>1114</v>
      </c>
    </row>
  </sheetData>
  <mergeCells count="1">
    <mergeCell ref="A1:F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8"/>
  <sheetViews>
    <sheetView tabSelected="1" topLeftCell="A13" workbookViewId="0">
      <selection activeCell="C22" sqref="C22"/>
    </sheetView>
  </sheetViews>
  <sheetFormatPr defaultColWidth="9" defaultRowHeight="13.5" outlineLevelCol="5"/>
  <cols>
    <col min="1" max="1" width="20.625" style="2" customWidth="1"/>
    <col min="2" max="2" width="32" style="2" customWidth="1"/>
    <col min="3" max="3" width="40.5" style="2" customWidth="1"/>
    <col min="4" max="4" width="44.375" style="2" customWidth="1"/>
    <col min="5" max="6" width="18.625" style="2" customWidth="1"/>
    <col min="7" max="16384" width="9" style="2"/>
  </cols>
  <sheetData>
    <row r="1" s="1" customFormat="1" ht="50.1" customHeight="1" spans="1:6">
      <c r="A1" s="12" t="s">
        <v>1115</v>
      </c>
      <c r="B1" s="12"/>
      <c r="C1" s="12"/>
      <c r="D1" s="12"/>
      <c r="E1" s="12"/>
      <c r="F1" s="12"/>
    </row>
    <row r="2" s="2" customFormat="1" ht="35" customHeight="1" spans="1:6">
      <c r="A2" s="13" t="s">
        <v>1</v>
      </c>
      <c r="B2" s="13" t="s">
        <v>201</v>
      </c>
      <c r="C2" s="13" t="s">
        <v>3</v>
      </c>
      <c r="D2" s="13" t="s">
        <v>202</v>
      </c>
      <c r="E2" s="13" t="s">
        <v>5</v>
      </c>
      <c r="F2" s="13" t="s">
        <v>6</v>
      </c>
    </row>
    <row r="3" s="2" customFormat="1" ht="35" customHeight="1" spans="1:6">
      <c r="A3" s="14">
        <v>320923202300001</v>
      </c>
      <c r="B3" s="15" t="s">
        <v>1116</v>
      </c>
      <c r="C3" s="15" t="s">
        <v>1117</v>
      </c>
      <c r="D3" s="15" t="s">
        <v>1118</v>
      </c>
      <c r="E3" s="16">
        <v>119585.09</v>
      </c>
      <c r="F3" s="16" t="s">
        <v>1119</v>
      </c>
    </row>
    <row r="4" s="2" customFormat="1" ht="35" customHeight="1" spans="1:6">
      <c r="A4" s="14">
        <v>320923202300002</v>
      </c>
      <c r="B4" s="15" t="s">
        <v>1120</v>
      </c>
      <c r="C4" s="15" t="s">
        <v>1121</v>
      </c>
      <c r="D4" s="15" t="s">
        <v>1122</v>
      </c>
      <c r="E4" s="16">
        <v>5078.47</v>
      </c>
      <c r="F4" s="16" t="s">
        <v>1123</v>
      </c>
    </row>
    <row r="5" s="2" customFormat="1" ht="35" customHeight="1" spans="1:6">
      <c r="A5" s="14">
        <v>320923202300003</v>
      </c>
      <c r="B5" s="15" t="s">
        <v>1124</v>
      </c>
      <c r="C5" s="15" t="s">
        <v>733</v>
      </c>
      <c r="D5" s="15" t="s">
        <v>1125</v>
      </c>
      <c r="E5" s="16">
        <v>8862.51</v>
      </c>
      <c r="F5" s="16" t="s">
        <v>1126</v>
      </c>
    </row>
    <row r="6" s="2" customFormat="1" ht="35" customHeight="1" spans="1:6">
      <c r="A6" s="14">
        <v>320923202300004</v>
      </c>
      <c r="B6" s="15" t="s">
        <v>1127</v>
      </c>
      <c r="C6" s="15" t="s">
        <v>1128</v>
      </c>
      <c r="D6" s="15" t="s">
        <v>1129</v>
      </c>
      <c r="E6" s="16">
        <v>1142.67</v>
      </c>
      <c r="F6" s="16" t="s">
        <v>1126</v>
      </c>
    </row>
    <row r="7" s="2" customFormat="1" ht="35" customHeight="1" spans="1:6">
      <c r="A7" s="14">
        <v>320923202300005</v>
      </c>
      <c r="B7" s="15" t="s">
        <v>1130</v>
      </c>
      <c r="C7" s="15" t="s">
        <v>1131</v>
      </c>
      <c r="D7" s="15" t="s">
        <v>1132</v>
      </c>
      <c r="E7" s="16">
        <v>3135.6</v>
      </c>
      <c r="F7" s="16" t="s">
        <v>1133</v>
      </c>
    </row>
    <row r="8" s="2" customFormat="1" ht="35" customHeight="1" spans="1:6">
      <c r="A8" s="14">
        <v>320923202300006</v>
      </c>
      <c r="B8" s="15" t="s">
        <v>1134</v>
      </c>
      <c r="C8" s="15" t="s">
        <v>1135</v>
      </c>
      <c r="D8" s="15" t="s">
        <v>1136</v>
      </c>
      <c r="E8" s="16">
        <v>9111</v>
      </c>
      <c r="F8" s="16" t="s">
        <v>1137</v>
      </c>
    </row>
    <row r="9" s="2" customFormat="1" ht="35" customHeight="1" spans="1:6">
      <c r="A9" s="14">
        <v>320923202300007</v>
      </c>
      <c r="B9" s="15" t="s">
        <v>1138</v>
      </c>
      <c r="C9" s="15" t="s">
        <v>1139</v>
      </c>
      <c r="D9" s="15" t="s">
        <v>1140</v>
      </c>
      <c r="E9" s="16">
        <v>20358.26</v>
      </c>
      <c r="F9" s="16" t="s">
        <v>1141</v>
      </c>
    </row>
    <row r="10" s="2" customFormat="1" ht="35" customHeight="1" spans="1:6">
      <c r="A10" s="14">
        <v>320923202300008</v>
      </c>
      <c r="B10" s="15" t="s">
        <v>911</v>
      </c>
      <c r="C10" s="15" t="s">
        <v>1142</v>
      </c>
      <c r="D10" s="15" t="s">
        <v>913</v>
      </c>
      <c r="E10" s="16">
        <v>32224.33</v>
      </c>
      <c r="F10" s="16" t="s">
        <v>1143</v>
      </c>
    </row>
    <row r="11" s="2" customFormat="1" ht="35" customHeight="1" spans="1:6">
      <c r="A11" s="14">
        <v>320923202300009</v>
      </c>
      <c r="B11" s="15" t="s">
        <v>1144</v>
      </c>
      <c r="C11" s="15" t="s">
        <v>1145</v>
      </c>
      <c r="D11" s="15" t="s">
        <v>1146</v>
      </c>
      <c r="E11" s="16">
        <v>18404.04</v>
      </c>
      <c r="F11" s="16" t="s">
        <v>1147</v>
      </c>
    </row>
    <row r="12" s="2" customFormat="1" ht="35" customHeight="1" spans="1:6">
      <c r="A12" s="14">
        <v>320923202300010</v>
      </c>
      <c r="B12" s="15" t="s">
        <v>1148</v>
      </c>
      <c r="C12" s="15" t="s">
        <v>1149</v>
      </c>
      <c r="D12" s="15" t="s">
        <v>1150</v>
      </c>
      <c r="E12" s="16">
        <v>9219.27</v>
      </c>
      <c r="F12" s="16" t="s">
        <v>1151</v>
      </c>
    </row>
    <row r="13" s="2" customFormat="1" ht="35" customHeight="1" spans="1:6">
      <c r="A13" s="14">
        <v>320923202300011</v>
      </c>
      <c r="B13" s="15" t="s">
        <v>1152</v>
      </c>
      <c r="C13" s="15" t="s">
        <v>1153</v>
      </c>
      <c r="D13" s="15" t="s">
        <v>1154</v>
      </c>
      <c r="E13" s="16">
        <v>12012.26</v>
      </c>
      <c r="F13" s="16" t="s">
        <v>1155</v>
      </c>
    </row>
    <row r="14" s="2" customFormat="1" ht="35" customHeight="1" spans="1:6">
      <c r="A14" s="14">
        <v>320923202300012</v>
      </c>
      <c r="B14" s="15" t="s">
        <v>1156</v>
      </c>
      <c r="C14" s="15" t="s">
        <v>1157</v>
      </c>
      <c r="D14" s="15" t="s">
        <v>1158</v>
      </c>
      <c r="E14" s="16">
        <v>3974.88</v>
      </c>
      <c r="F14" s="16" t="s">
        <v>1155</v>
      </c>
    </row>
    <row r="15" s="2" customFormat="1" ht="35" customHeight="1" spans="1:6">
      <c r="A15" s="14">
        <v>320923202300013</v>
      </c>
      <c r="B15" s="15" t="s">
        <v>1159</v>
      </c>
      <c r="C15" s="15" t="s">
        <v>1160</v>
      </c>
      <c r="D15" s="15" t="s">
        <v>1161</v>
      </c>
      <c r="E15" s="16">
        <v>2164.43</v>
      </c>
      <c r="F15" s="16" t="s">
        <v>1162</v>
      </c>
    </row>
    <row r="16" s="2" customFormat="1" ht="35" customHeight="1" spans="1:6">
      <c r="A16" s="14">
        <v>320923202300014</v>
      </c>
      <c r="B16" s="15" t="s">
        <v>680</v>
      </c>
      <c r="C16" s="15" t="s">
        <v>1163</v>
      </c>
      <c r="D16" s="15" t="s">
        <v>1164</v>
      </c>
      <c r="E16" s="16">
        <v>11519.76</v>
      </c>
      <c r="F16" s="16" t="s">
        <v>1165</v>
      </c>
    </row>
    <row r="17" s="2" customFormat="1" ht="35" customHeight="1" spans="1:6">
      <c r="A17" s="14">
        <v>320923202300015</v>
      </c>
      <c r="B17" s="15" t="s">
        <v>1166</v>
      </c>
      <c r="C17" s="15" t="s">
        <v>1167</v>
      </c>
      <c r="D17" s="15" t="s">
        <v>1168</v>
      </c>
      <c r="E17" s="16">
        <v>3944.26</v>
      </c>
      <c r="F17" s="16" t="s">
        <v>1169</v>
      </c>
    </row>
    <row r="18" s="2" customFormat="1" ht="45" customHeight="1" spans="1:6">
      <c r="A18" s="14">
        <v>320923202300016</v>
      </c>
      <c r="B18" s="15" t="s">
        <v>279</v>
      </c>
      <c r="C18" s="15" t="s">
        <v>1170</v>
      </c>
      <c r="D18" s="15" t="s">
        <v>1171</v>
      </c>
      <c r="E18" s="16">
        <v>31447.62</v>
      </c>
      <c r="F18" s="16" t="s">
        <v>1172</v>
      </c>
    </row>
    <row r="19" s="2" customFormat="1" ht="35" customHeight="1" spans="1:6">
      <c r="A19" s="14">
        <v>320923202300017</v>
      </c>
      <c r="B19" s="15" t="s">
        <v>1173</v>
      </c>
      <c r="C19" s="15" t="s">
        <v>1174</v>
      </c>
      <c r="D19" s="15" t="s">
        <v>1175</v>
      </c>
      <c r="E19" s="16">
        <v>12952.9</v>
      </c>
      <c r="F19" s="16" t="s">
        <v>1176</v>
      </c>
    </row>
    <row r="20" s="2" customFormat="1" ht="35" customHeight="1" spans="1:6">
      <c r="A20" s="14">
        <v>320923202300018</v>
      </c>
      <c r="B20" s="15" t="s">
        <v>1177</v>
      </c>
      <c r="C20" s="15" t="s">
        <v>1178</v>
      </c>
      <c r="D20" s="15" t="s">
        <v>1179</v>
      </c>
      <c r="E20" s="16">
        <v>2961.06</v>
      </c>
      <c r="F20" s="16" t="s">
        <v>1180</v>
      </c>
    </row>
    <row r="21" s="2" customFormat="1" ht="35" customHeight="1" spans="1:6">
      <c r="A21" s="14">
        <v>320923202300019</v>
      </c>
      <c r="B21" s="15" t="s">
        <v>1181</v>
      </c>
      <c r="C21" s="15" t="s">
        <v>1182</v>
      </c>
      <c r="D21" s="15" t="s">
        <v>1183</v>
      </c>
      <c r="E21" s="16">
        <v>1188</v>
      </c>
      <c r="F21" s="16" t="s">
        <v>1184</v>
      </c>
    </row>
    <row r="22" s="2" customFormat="1" ht="35" customHeight="1" spans="1:6">
      <c r="A22" s="14">
        <v>320923202300020</v>
      </c>
      <c r="B22" s="15" t="s">
        <v>1177</v>
      </c>
      <c r="C22" s="15" t="s">
        <v>1185</v>
      </c>
      <c r="D22" s="15" t="s">
        <v>1186</v>
      </c>
      <c r="E22" s="16">
        <v>2861.4</v>
      </c>
      <c r="F22" s="16" t="s">
        <v>1187</v>
      </c>
    </row>
    <row r="23" s="2" customFormat="1" ht="35" customHeight="1" spans="1:6">
      <c r="A23" s="14">
        <v>320923202300021</v>
      </c>
      <c r="B23" s="15" t="s">
        <v>1188</v>
      </c>
      <c r="C23" s="15" t="s">
        <v>1189</v>
      </c>
      <c r="D23" s="15" t="s">
        <v>1190</v>
      </c>
      <c r="E23" s="16">
        <v>49129.95</v>
      </c>
      <c r="F23" s="16" t="s">
        <v>1187</v>
      </c>
    </row>
    <row r="24" s="2" customFormat="1" ht="35" customHeight="1" spans="1:6">
      <c r="A24" s="14">
        <v>320923202300022</v>
      </c>
      <c r="B24" s="15" t="s">
        <v>1191</v>
      </c>
      <c r="C24" s="15" t="s">
        <v>1192</v>
      </c>
      <c r="D24" s="15" t="s">
        <v>988</v>
      </c>
      <c r="E24" s="16">
        <v>7542.77</v>
      </c>
      <c r="F24" s="16" t="s">
        <v>1193</v>
      </c>
    </row>
    <row r="25" s="2" customFormat="1" ht="35" customHeight="1" spans="1:6">
      <c r="A25" s="14">
        <v>320923202300023</v>
      </c>
      <c r="B25" s="15" t="s">
        <v>1194</v>
      </c>
      <c r="C25" s="15" t="s">
        <v>1195</v>
      </c>
      <c r="D25" s="15" t="s">
        <v>795</v>
      </c>
      <c r="E25" s="16">
        <v>3413.69</v>
      </c>
      <c r="F25" s="16" t="s">
        <v>1196</v>
      </c>
    </row>
    <row r="26" s="2" customFormat="1" ht="35" customHeight="1" spans="1:6">
      <c r="A26" s="14">
        <v>320923202300024</v>
      </c>
      <c r="B26" s="15" t="s">
        <v>8</v>
      </c>
      <c r="C26" s="15" t="s">
        <v>1197</v>
      </c>
      <c r="D26" s="15" t="s">
        <v>1198</v>
      </c>
      <c r="E26" s="16">
        <v>988.12</v>
      </c>
      <c r="F26" s="16" t="s">
        <v>1199</v>
      </c>
    </row>
    <row r="27" s="2" customFormat="1" ht="35" customHeight="1" spans="1:6">
      <c r="A27" s="14">
        <v>320923202300025</v>
      </c>
      <c r="B27" s="15" t="s">
        <v>169</v>
      </c>
      <c r="C27" s="15" t="s">
        <v>1200</v>
      </c>
      <c r="D27" s="15" t="s">
        <v>920</v>
      </c>
      <c r="E27" s="16">
        <v>6161.35</v>
      </c>
      <c r="F27" s="16" t="s">
        <v>1199</v>
      </c>
    </row>
    <row r="28" s="2" customFormat="1" ht="35" customHeight="1" spans="1:6">
      <c r="A28" s="14">
        <v>320923202300026</v>
      </c>
      <c r="B28" s="15" t="s">
        <v>1201</v>
      </c>
      <c r="C28" s="15" t="s">
        <v>1202</v>
      </c>
      <c r="D28" s="15" t="s">
        <v>1203</v>
      </c>
      <c r="E28" s="16">
        <v>7231.84</v>
      </c>
      <c r="F28" s="16" t="s">
        <v>1204</v>
      </c>
    </row>
    <row r="29" s="2" customFormat="1" ht="35" customHeight="1" spans="1:6">
      <c r="A29" s="14">
        <v>320923202300027</v>
      </c>
      <c r="B29" s="15" t="s">
        <v>1205</v>
      </c>
      <c r="C29" s="15" t="s">
        <v>1206</v>
      </c>
      <c r="D29" s="15" t="s">
        <v>1207</v>
      </c>
      <c r="E29" s="16">
        <v>16814.22</v>
      </c>
      <c r="F29" s="16" t="s">
        <v>1204</v>
      </c>
    </row>
    <row r="30" s="2" customFormat="1" ht="35" customHeight="1" spans="1:6">
      <c r="A30" s="14">
        <v>320923202300028</v>
      </c>
      <c r="B30" s="15" t="s">
        <v>1208</v>
      </c>
      <c r="C30" s="15" t="s">
        <v>1209</v>
      </c>
      <c r="D30" s="15" t="s">
        <v>1210</v>
      </c>
      <c r="E30" s="16">
        <v>578</v>
      </c>
      <c r="F30" s="16" t="s">
        <v>1211</v>
      </c>
    </row>
    <row r="31" s="2" customFormat="1" ht="35" customHeight="1" spans="1:6">
      <c r="A31" s="14">
        <v>320923202300029</v>
      </c>
      <c r="B31" s="15" t="s">
        <v>1212</v>
      </c>
      <c r="C31" s="15" t="s">
        <v>1213</v>
      </c>
      <c r="D31" s="15" t="s">
        <v>734</v>
      </c>
      <c r="E31" s="16">
        <v>359.81</v>
      </c>
      <c r="F31" s="16" t="s">
        <v>1214</v>
      </c>
    </row>
    <row r="32" s="2" customFormat="1" ht="35" customHeight="1" spans="1:6">
      <c r="A32" s="14">
        <v>320923202300030</v>
      </c>
      <c r="B32" s="15" t="s">
        <v>1188</v>
      </c>
      <c r="C32" s="15" t="s">
        <v>1215</v>
      </c>
      <c r="D32" s="15" t="s">
        <v>1216</v>
      </c>
      <c r="E32" s="16">
        <v>3827.26</v>
      </c>
      <c r="F32" s="16" t="s">
        <v>1217</v>
      </c>
    </row>
    <row r="33" s="2" customFormat="1" ht="35" customHeight="1" spans="1:6">
      <c r="A33" s="14">
        <v>320923202300031</v>
      </c>
      <c r="B33" s="15" t="s">
        <v>685</v>
      </c>
      <c r="C33" s="15" t="s">
        <v>1218</v>
      </c>
      <c r="D33" s="15" t="s">
        <v>1219</v>
      </c>
      <c r="E33" s="16">
        <v>14058.9</v>
      </c>
      <c r="F33" s="16" t="s">
        <v>1220</v>
      </c>
    </row>
    <row r="34" s="2" customFormat="1" ht="35" customHeight="1" spans="1:6">
      <c r="A34" s="14">
        <v>320923202300032</v>
      </c>
      <c r="B34" s="15" t="s">
        <v>1221</v>
      </c>
      <c r="C34" s="15" t="s">
        <v>1222</v>
      </c>
      <c r="D34" s="15" t="s">
        <v>1223</v>
      </c>
      <c r="E34" s="16">
        <v>1154.74</v>
      </c>
      <c r="F34" s="16" t="s">
        <v>1224</v>
      </c>
    </row>
    <row r="35" s="2" customFormat="1" ht="35" customHeight="1" spans="1:6">
      <c r="A35" s="14">
        <v>320923202300033</v>
      </c>
      <c r="B35" s="15" t="s">
        <v>1225</v>
      </c>
      <c r="C35" s="15" t="s">
        <v>1226</v>
      </c>
      <c r="D35" s="15" t="s">
        <v>1227</v>
      </c>
      <c r="E35" s="16">
        <v>2220.96</v>
      </c>
      <c r="F35" s="16" t="s">
        <v>1228</v>
      </c>
    </row>
    <row r="36" s="2" customFormat="1" ht="35" customHeight="1" spans="1:6">
      <c r="A36" s="14">
        <v>320923202300034</v>
      </c>
      <c r="B36" s="15" t="s">
        <v>1229</v>
      </c>
      <c r="C36" s="15" t="s">
        <v>1230</v>
      </c>
      <c r="D36" s="15" t="s">
        <v>1231</v>
      </c>
      <c r="E36" s="16">
        <v>11494.4</v>
      </c>
      <c r="F36" s="16" t="s">
        <v>1232</v>
      </c>
    </row>
    <row r="37" s="2" customFormat="1" ht="35" customHeight="1" spans="1:6">
      <c r="A37" s="14">
        <v>320923202300035</v>
      </c>
      <c r="B37" s="15" t="s">
        <v>1233</v>
      </c>
      <c r="C37" s="15" t="s">
        <v>1234</v>
      </c>
      <c r="D37" s="15" t="s">
        <v>975</v>
      </c>
      <c r="E37" s="16">
        <v>11380.4</v>
      </c>
      <c r="F37" s="16" t="s">
        <v>1232</v>
      </c>
    </row>
    <row r="38" s="2" customFormat="1" ht="35" customHeight="1" spans="1:6">
      <c r="A38" s="14">
        <v>320923202300036</v>
      </c>
      <c r="B38" s="15" t="s">
        <v>1235</v>
      </c>
      <c r="C38" s="15" t="s">
        <v>932</v>
      </c>
      <c r="D38" s="15" t="s">
        <v>1236</v>
      </c>
      <c r="E38" s="16">
        <v>3410.04</v>
      </c>
      <c r="F38" s="16" t="s">
        <v>1237</v>
      </c>
    </row>
    <row r="39" s="2" customFormat="1" ht="35" customHeight="1" spans="1:6">
      <c r="A39" s="14">
        <v>320923202300037</v>
      </c>
      <c r="B39" s="15" t="s">
        <v>1238</v>
      </c>
      <c r="C39" s="15" t="s">
        <v>1239</v>
      </c>
      <c r="D39" s="15" t="s">
        <v>1240</v>
      </c>
      <c r="E39" s="16">
        <v>1560</v>
      </c>
      <c r="F39" s="16" t="s">
        <v>1241</v>
      </c>
    </row>
    <row r="40" s="2" customFormat="1" ht="42.75" spans="1:6">
      <c r="A40" s="14">
        <v>320923202300038</v>
      </c>
      <c r="B40" s="15" t="s">
        <v>1242</v>
      </c>
      <c r="C40" s="15" t="s">
        <v>1243</v>
      </c>
      <c r="D40" s="15" t="s">
        <v>734</v>
      </c>
      <c r="E40" s="16">
        <v>19708.78</v>
      </c>
      <c r="F40" s="16" t="s">
        <v>1241</v>
      </c>
    </row>
    <row r="41" s="2" customFormat="1" ht="35" customHeight="1" spans="1:6">
      <c r="A41" s="14">
        <v>320923202300039</v>
      </c>
      <c r="B41" s="15" t="s">
        <v>911</v>
      </c>
      <c r="C41" s="15" t="s">
        <v>1244</v>
      </c>
      <c r="D41" s="15" t="s">
        <v>1245</v>
      </c>
      <c r="E41" s="16">
        <v>13869.31</v>
      </c>
      <c r="F41" s="16" t="s">
        <v>1246</v>
      </c>
    </row>
    <row r="42" s="2" customFormat="1" ht="85.5" spans="1:6">
      <c r="A42" s="14">
        <v>320923202300040</v>
      </c>
      <c r="B42" s="15" t="s">
        <v>32</v>
      </c>
      <c r="C42" s="15" t="s">
        <v>1247</v>
      </c>
      <c r="D42" s="15" t="s">
        <v>117</v>
      </c>
      <c r="E42" s="16">
        <v>218411.23</v>
      </c>
      <c r="F42" s="16" t="s">
        <v>1248</v>
      </c>
    </row>
    <row r="43" s="2" customFormat="1" ht="35" customHeight="1" spans="1:6">
      <c r="A43" s="14">
        <v>320923202300041</v>
      </c>
      <c r="B43" s="15" t="s">
        <v>1249</v>
      </c>
      <c r="C43" s="15" t="s">
        <v>1250</v>
      </c>
      <c r="D43" s="15" t="s">
        <v>1251</v>
      </c>
      <c r="E43" s="16">
        <v>10376.97</v>
      </c>
      <c r="F43" s="16" t="s">
        <v>1252</v>
      </c>
    </row>
    <row r="44" s="2" customFormat="1" ht="35" customHeight="1" spans="1:6">
      <c r="A44" s="14">
        <v>320923202300042</v>
      </c>
      <c r="B44" s="15" t="s">
        <v>1253</v>
      </c>
      <c r="C44" s="15" t="s">
        <v>1254</v>
      </c>
      <c r="D44" s="15" t="s">
        <v>988</v>
      </c>
      <c r="E44" s="16">
        <v>2922.56</v>
      </c>
      <c r="F44" s="16" t="s">
        <v>1255</v>
      </c>
    </row>
    <row r="45" s="2" customFormat="1" ht="35" customHeight="1" spans="1:6">
      <c r="A45" s="14">
        <v>320923202300043</v>
      </c>
      <c r="B45" s="15" t="s">
        <v>1256</v>
      </c>
      <c r="C45" s="15" t="s">
        <v>838</v>
      </c>
      <c r="D45" s="15" t="s">
        <v>839</v>
      </c>
      <c r="E45" s="16">
        <v>3757.8</v>
      </c>
      <c r="F45" s="16" t="s">
        <v>1257</v>
      </c>
    </row>
    <row r="46" s="2" customFormat="1" ht="35" customHeight="1" spans="1:6">
      <c r="A46" s="14">
        <v>320923202300044</v>
      </c>
      <c r="B46" s="15" t="s">
        <v>1258</v>
      </c>
      <c r="C46" s="15" t="s">
        <v>1259</v>
      </c>
      <c r="D46" s="15" t="s">
        <v>1260</v>
      </c>
      <c r="E46" s="16">
        <v>7303</v>
      </c>
      <c r="F46" s="16" t="s">
        <v>1261</v>
      </c>
    </row>
    <row r="47" s="2" customFormat="1" ht="35" customHeight="1" spans="1:6">
      <c r="A47" s="14">
        <v>320923202300045</v>
      </c>
      <c r="B47" s="15" t="s">
        <v>1262</v>
      </c>
      <c r="C47" s="15" t="s">
        <v>1263</v>
      </c>
      <c r="D47" s="15" t="s">
        <v>1264</v>
      </c>
      <c r="E47" s="16">
        <v>1080</v>
      </c>
      <c r="F47" s="16" t="s">
        <v>1265</v>
      </c>
    </row>
    <row r="48" s="2" customFormat="1" ht="35" customHeight="1" spans="1:6">
      <c r="A48" s="14">
        <v>320923202300046</v>
      </c>
      <c r="B48" s="15" t="s">
        <v>1266</v>
      </c>
      <c r="C48" s="15" t="s">
        <v>1267</v>
      </c>
      <c r="D48" s="15" t="s">
        <v>996</v>
      </c>
      <c r="E48" s="16">
        <v>86260.7</v>
      </c>
      <c r="F48" s="16" t="s">
        <v>1268</v>
      </c>
    </row>
    <row r="49" s="2" customFormat="1" ht="35" customHeight="1" spans="1:6">
      <c r="A49" s="14">
        <v>320923202300047</v>
      </c>
      <c r="B49" s="15" t="s">
        <v>1269</v>
      </c>
      <c r="C49" s="15" t="s">
        <v>1270</v>
      </c>
      <c r="D49" s="15" t="s">
        <v>1271</v>
      </c>
      <c r="E49" s="16">
        <v>6689.9</v>
      </c>
      <c r="F49" s="16" t="s">
        <v>1272</v>
      </c>
    </row>
    <row r="50" s="2" customFormat="1" ht="35" customHeight="1" spans="1:6">
      <c r="A50" s="14">
        <v>320923202300048</v>
      </c>
      <c r="B50" s="15" t="s">
        <v>605</v>
      </c>
      <c r="C50" s="15" t="s">
        <v>1273</v>
      </c>
      <c r="D50" s="15" t="s">
        <v>1024</v>
      </c>
      <c r="E50" s="16">
        <v>33358.22</v>
      </c>
      <c r="F50" s="16" t="s">
        <v>1274</v>
      </c>
    </row>
    <row r="51" s="2" customFormat="1" ht="35" customHeight="1" spans="1:6">
      <c r="A51" s="14">
        <v>320923202300049</v>
      </c>
      <c r="B51" s="15" t="s">
        <v>605</v>
      </c>
      <c r="C51" s="15" t="s">
        <v>1275</v>
      </c>
      <c r="D51" s="15" t="s">
        <v>1024</v>
      </c>
      <c r="E51" s="16">
        <v>6171.49</v>
      </c>
      <c r="F51" s="16" t="s">
        <v>1276</v>
      </c>
    </row>
    <row r="52" s="2" customFormat="1" ht="35" customHeight="1" spans="1:6">
      <c r="A52" s="14">
        <v>320923202300050</v>
      </c>
      <c r="B52" s="15" t="s">
        <v>1277</v>
      </c>
      <c r="C52" s="15" t="s">
        <v>1278</v>
      </c>
      <c r="D52" s="15" t="s">
        <v>1279</v>
      </c>
      <c r="E52" s="16">
        <v>2612.44</v>
      </c>
      <c r="F52" s="16" t="s">
        <v>1280</v>
      </c>
    </row>
    <row r="53" s="2" customFormat="1" ht="35" customHeight="1" spans="1:6">
      <c r="A53" s="14">
        <v>320923202300051</v>
      </c>
      <c r="B53" s="15" t="s">
        <v>1127</v>
      </c>
      <c r="C53" s="15" t="s">
        <v>1281</v>
      </c>
      <c r="D53" s="15" t="s">
        <v>1282</v>
      </c>
      <c r="E53" s="16">
        <v>1142.67</v>
      </c>
      <c r="F53" s="16" t="s">
        <v>1283</v>
      </c>
    </row>
    <row r="54" s="2" customFormat="1" ht="35" customHeight="1" spans="1:6">
      <c r="A54" s="14">
        <v>320923202300052</v>
      </c>
      <c r="B54" s="15" t="s">
        <v>1284</v>
      </c>
      <c r="C54" s="15" t="s">
        <v>174</v>
      </c>
      <c r="D54" s="15" t="s">
        <v>1285</v>
      </c>
      <c r="E54" s="16">
        <v>978.18</v>
      </c>
      <c r="F54" s="16" t="s">
        <v>1286</v>
      </c>
    </row>
    <row r="55" s="2" customFormat="1" ht="35" customHeight="1" spans="1:6">
      <c r="A55" s="14">
        <v>320923202300053</v>
      </c>
      <c r="B55" s="15" t="s">
        <v>1287</v>
      </c>
      <c r="C55" s="15" t="s">
        <v>1288</v>
      </c>
      <c r="D55" s="15" t="s">
        <v>1289</v>
      </c>
      <c r="E55" s="16">
        <v>3607.77</v>
      </c>
      <c r="F55" s="16" t="s">
        <v>1290</v>
      </c>
    </row>
    <row r="56" s="2" customFormat="1" ht="35" customHeight="1" spans="1:6">
      <c r="A56" s="14">
        <v>320923202300054</v>
      </c>
      <c r="B56" s="15" t="s">
        <v>1291</v>
      </c>
      <c r="C56" s="15" t="s">
        <v>1292</v>
      </c>
      <c r="D56" s="15" t="s">
        <v>1293</v>
      </c>
      <c r="E56" s="16">
        <v>89517.56</v>
      </c>
      <c r="F56" s="16" t="s">
        <v>1294</v>
      </c>
    </row>
    <row r="57" s="2" customFormat="1" ht="35" customHeight="1" spans="1:6">
      <c r="A57" s="14">
        <v>320923202300055</v>
      </c>
      <c r="B57" s="15" t="s">
        <v>1295</v>
      </c>
      <c r="C57" s="15" t="s">
        <v>1296</v>
      </c>
      <c r="D57" s="15" t="s">
        <v>1297</v>
      </c>
      <c r="E57" s="16">
        <v>11874.9</v>
      </c>
      <c r="F57" s="16" t="s">
        <v>1298</v>
      </c>
    </row>
    <row r="58" s="2" customFormat="1" ht="35" customHeight="1" spans="1:6">
      <c r="A58" s="14">
        <v>320923202300056</v>
      </c>
      <c r="B58" s="15" t="s">
        <v>1299</v>
      </c>
      <c r="C58" s="15" t="s">
        <v>1300</v>
      </c>
      <c r="D58" s="15" t="s">
        <v>975</v>
      </c>
      <c r="E58" s="16">
        <v>18581.47</v>
      </c>
      <c r="F58" s="16" t="s">
        <v>1301</v>
      </c>
    </row>
    <row r="59" s="2" customFormat="1" ht="35" customHeight="1" spans="1:6">
      <c r="A59" s="14">
        <v>320923202300057</v>
      </c>
      <c r="B59" s="15" t="s">
        <v>1302</v>
      </c>
      <c r="C59" s="15" t="s">
        <v>234</v>
      </c>
      <c r="D59" s="15" t="s">
        <v>795</v>
      </c>
      <c r="E59" s="16">
        <v>8823.8</v>
      </c>
      <c r="F59" s="16" t="s">
        <v>1303</v>
      </c>
    </row>
    <row r="60" s="2" customFormat="1" ht="35" customHeight="1" spans="1:6">
      <c r="A60" s="14">
        <v>320923202300058</v>
      </c>
      <c r="B60" s="15" t="s">
        <v>1304</v>
      </c>
      <c r="C60" s="15" t="s">
        <v>1305</v>
      </c>
      <c r="D60" s="15" t="s">
        <v>1260</v>
      </c>
      <c r="E60" s="16">
        <v>8325.58</v>
      </c>
      <c r="F60" s="16" t="s">
        <v>1306</v>
      </c>
    </row>
    <row r="61" s="2" customFormat="1" ht="35" customHeight="1" spans="1:6">
      <c r="A61" s="14">
        <v>320923202300059</v>
      </c>
      <c r="B61" s="15" t="s">
        <v>1269</v>
      </c>
      <c r="C61" s="15" t="s">
        <v>1307</v>
      </c>
      <c r="D61" s="15" t="s">
        <v>1271</v>
      </c>
      <c r="E61" s="16">
        <v>2041.98</v>
      </c>
      <c r="F61" s="16" t="s">
        <v>1306</v>
      </c>
    </row>
    <row r="62" s="2" customFormat="1" ht="35" customHeight="1" spans="1:6">
      <c r="A62" s="14">
        <v>320923202300060</v>
      </c>
      <c r="B62" s="15" t="s">
        <v>963</v>
      </c>
      <c r="C62" s="15" t="s">
        <v>1308</v>
      </c>
      <c r="D62" s="15" t="s">
        <v>1190</v>
      </c>
      <c r="E62" s="16">
        <v>4620.5</v>
      </c>
      <c r="F62" s="16" t="s">
        <v>1309</v>
      </c>
    </row>
    <row r="63" s="2" customFormat="1" ht="35" customHeight="1" spans="1:6">
      <c r="A63" s="14">
        <v>320923202300061</v>
      </c>
      <c r="B63" s="15" t="s">
        <v>1310</v>
      </c>
      <c r="C63" s="15" t="s">
        <v>1311</v>
      </c>
      <c r="D63" s="15" t="s">
        <v>1312</v>
      </c>
      <c r="E63" s="16">
        <v>18966</v>
      </c>
      <c r="F63" s="16" t="s">
        <v>1313</v>
      </c>
    </row>
    <row r="64" s="2" customFormat="1" ht="35" customHeight="1" spans="1:6">
      <c r="A64" s="14">
        <v>320923202300062</v>
      </c>
      <c r="B64" s="15" t="s">
        <v>1314</v>
      </c>
      <c r="C64" s="15" t="s">
        <v>1315</v>
      </c>
      <c r="D64" s="15" t="s">
        <v>1316</v>
      </c>
      <c r="E64" s="16">
        <v>11446.58</v>
      </c>
      <c r="F64" s="16" t="s">
        <v>1317</v>
      </c>
    </row>
    <row r="65" s="2" customFormat="1" ht="35" customHeight="1" spans="1:6">
      <c r="A65" s="14">
        <v>320923202300063</v>
      </c>
      <c r="B65" s="15" t="s">
        <v>1318</v>
      </c>
      <c r="C65" s="15" t="s">
        <v>1319</v>
      </c>
      <c r="D65" s="15" t="s">
        <v>1320</v>
      </c>
      <c r="E65" s="16">
        <v>7024.44</v>
      </c>
      <c r="F65" s="16" t="s">
        <v>1321</v>
      </c>
    </row>
    <row r="66" s="2" customFormat="1" ht="35" customHeight="1" spans="1:6">
      <c r="A66" s="14">
        <v>320923202300064</v>
      </c>
      <c r="B66" s="15" t="s">
        <v>1322</v>
      </c>
      <c r="C66" s="15" t="s">
        <v>1323</v>
      </c>
      <c r="D66" s="15" t="s">
        <v>1324</v>
      </c>
      <c r="E66" s="16">
        <v>12753.15</v>
      </c>
      <c r="F66" s="16" t="s">
        <v>1325</v>
      </c>
    </row>
    <row r="67" s="2" customFormat="1" ht="35" customHeight="1" spans="1:6">
      <c r="A67" s="14">
        <v>320923202300065</v>
      </c>
      <c r="B67" s="15" t="s">
        <v>1326</v>
      </c>
      <c r="C67" s="15" t="s">
        <v>1327</v>
      </c>
      <c r="D67" s="15" t="s">
        <v>1328</v>
      </c>
      <c r="E67" s="16">
        <v>4787.66</v>
      </c>
      <c r="F67" s="16" t="s">
        <v>1329</v>
      </c>
    </row>
    <row r="68" s="2" customFormat="1" ht="35" customHeight="1" spans="1:6">
      <c r="A68" s="14">
        <v>320923202300066</v>
      </c>
      <c r="B68" s="17" t="s">
        <v>1326</v>
      </c>
      <c r="C68" s="17" t="s">
        <v>1330</v>
      </c>
      <c r="D68" s="17" t="s">
        <v>1331</v>
      </c>
      <c r="E68" s="16">
        <v>5065.6</v>
      </c>
      <c r="F68" s="16" t="s">
        <v>1329</v>
      </c>
    </row>
  </sheetData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D5" sqref="D5"/>
    </sheetView>
  </sheetViews>
  <sheetFormatPr defaultColWidth="9" defaultRowHeight="13.5" outlineLevelCol="5"/>
  <cols>
    <col min="1" max="1" width="20.625" style="4" customWidth="1"/>
    <col min="2" max="2" width="32.75" style="4" customWidth="1"/>
    <col min="3" max="3" width="33.875" style="4" customWidth="1"/>
    <col min="4" max="4" width="31.25" style="4" customWidth="1"/>
    <col min="5" max="6" width="18.625" style="4" customWidth="1"/>
    <col min="7" max="16384" width="9" style="2"/>
  </cols>
  <sheetData>
    <row r="1" s="1" customFormat="1" ht="50" customHeight="1" spans="1:6">
      <c r="A1" s="5" t="s">
        <v>1332</v>
      </c>
      <c r="B1" s="5"/>
      <c r="C1" s="5"/>
      <c r="D1" s="5"/>
      <c r="E1" s="5"/>
      <c r="F1" s="5"/>
    </row>
    <row r="2" s="2" customFormat="1" ht="35" customHeight="1" spans="1:6">
      <c r="A2" s="6" t="s">
        <v>1</v>
      </c>
      <c r="B2" s="6" t="s">
        <v>201</v>
      </c>
      <c r="C2" s="6" t="s">
        <v>3</v>
      </c>
      <c r="D2" s="6" t="s">
        <v>202</v>
      </c>
      <c r="E2" s="6" t="s">
        <v>5</v>
      </c>
      <c r="F2" s="6" t="s">
        <v>6</v>
      </c>
    </row>
    <row r="3" s="2" customFormat="1" ht="35" customHeight="1" spans="1:6">
      <c r="A3" s="7" t="s">
        <v>1333</v>
      </c>
      <c r="B3" s="8" t="s">
        <v>1334</v>
      </c>
      <c r="C3" s="8" t="s">
        <v>1149</v>
      </c>
      <c r="D3" s="8" t="s">
        <v>1335</v>
      </c>
      <c r="E3" s="9">
        <v>8434.34</v>
      </c>
      <c r="F3" s="10" t="s">
        <v>1336</v>
      </c>
    </row>
    <row r="4" s="2" customFormat="1" ht="35" customHeight="1" spans="1:6">
      <c r="A4" s="7" t="s">
        <v>1337</v>
      </c>
      <c r="B4" s="8" t="s">
        <v>1338</v>
      </c>
      <c r="C4" s="8" t="s">
        <v>1339</v>
      </c>
      <c r="D4" s="8" t="s">
        <v>1340</v>
      </c>
      <c r="E4" s="9">
        <v>1299.28</v>
      </c>
      <c r="F4" s="10" t="s">
        <v>1341</v>
      </c>
    </row>
    <row r="5" s="2" customFormat="1" ht="35" customHeight="1" spans="1:6">
      <c r="A5" s="7" t="s">
        <v>1342</v>
      </c>
      <c r="B5" s="8" t="s">
        <v>1343</v>
      </c>
      <c r="C5" s="8" t="s">
        <v>1344</v>
      </c>
      <c r="D5" s="8" t="s">
        <v>1345</v>
      </c>
      <c r="E5" s="9">
        <v>21530.37</v>
      </c>
      <c r="F5" s="10" t="s">
        <v>1346</v>
      </c>
    </row>
    <row r="6" s="2" customFormat="1" ht="35" customHeight="1" spans="1:6">
      <c r="A6" s="7" t="s">
        <v>1347</v>
      </c>
      <c r="B6" s="8" t="s">
        <v>1348</v>
      </c>
      <c r="C6" s="8" t="s">
        <v>1349</v>
      </c>
      <c r="D6" s="9" t="s">
        <v>975</v>
      </c>
      <c r="E6" s="9">
        <v>5168.83</v>
      </c>
      <c r="F6" s="10" t="s">
        <v>1350</v>
      </c>
    </row>
    <row r="7" s="2" customFormat="1" ht="35" customHeight="1" spans="1:6">
      <c r="A7" s="7" t="s">
        <v>1351</v>
      </c>
      <c r="B7" s="8" t="s">
        <v>1352</v>
      </c>
      <c r="C7" s="8" t="s">
        <v>56</v>
      </c>
      <c r="D7" s="9" t="s">
        <v>1353</v>
      </c>
      <c r="E7" s="9">
        <v>11876.61</v>
      </c>
      <c r="F7" s="10" t="s">
        <v>1354</v>
      </c>
    </row>
    <row r="8" s="2" customFormat="1" ht="35" customHeight="1" spans="1:6">
      <c r="A8" s="7" t="s">
        <v>1355</v>
      </c>
      <c r="B8" s="8" t="s">
        <v>106</v>
      </c>
      <c r="C8" s="8" t="s">
        <v>1356</v>
      </c>
      <c r="D8" s="8" t="s">
        <v>1056</v>
      </c>
      <c r="E8" s="9">
        <v>2373.03</v>
      </c>
      <c r="F8" s="10" t="s">
        <v>1357</v>
      </c>
    </row>
    <row r="9" s="2" customFormat="1" ht="35" customHeight="1" spans="1:6">
      <c r="A9" s="7" t="s">
        <v>1358</v>
      </c>
      <c r="B9" s="8" t="s">
        <v>1359</v>
      </c>
      <c r="C9" s="8" t="s">
        <v>1360</v>
      </c>
      <c r="D9" s="8" t="s">
        <v>1361</v>
      </c>
      <c r="E9" s="9">
        <v>1919.93</v>
      </c>
      <c r="F9" s="10" t="s">
        <v>1357</v>
      </c>
    </row>
    <row r="10" s="2" customFormat="1" ht="35" customHeight="1" spans="1:6">
      <c r="A10" s="7" t="s">
        <v>1362</v>
      </c>
      <c r="B10" s="8" t="s">
        <v>1363</v>
      </c>
      <c r="C10" s="8" t="s">
        <v>1364</v>
      </c>
      <c r="D10" s="8" t="s">
        <v>1365</v>
      </c>
      <c r="E10" s="9">
        <v>2019.15</v>
      </c>
      <c r="F10" s="10" t="s">
        <v>1366</v>
      </c>
    </row>
    <row r="11" s="3" customFormat="1" ht="35" customHeight="1" spans="1:6">
      <c r="A11" s="7" t="s">
        <v>1367</v>
      </c>
      <c r="B11" s="8" t="s">
        <v>1368</v>
      </c>
      <c r="C11" s="8" t="s">
        <v>1369</v>
      </c>
      <c r="D11" s="8" t="s">
        <v>1370</v>
      </c>
      <c r="E11" s="9">
        <v>4855.9</v>
      </c>
      <c r="F11" s="10" t="s">
        <v>1371</v>
      </c>
    </row>
    <row r="12" s="3" customFormat="1" ht="35" customHeight="1" spans="1:6">
      <c r="A12" s="7" t="s">
        <v>1372</v>
      </c>
      <c r="B12" s="11" t="s">
        <v>1373</v>
      </c>
      <c r="C12" s="11" t="s">
        <v>1374</v>
      </c>
      <c r="D12" s="11" t="s">
        <v>1375</v>
      </c>
      <c r="E12" s="11">
        <v>5766.87</v>
      </c>
      <c r="F12" s="11" t="s">
        <v>1376</v>
      </c>
    </row>
    <row r="13" s="3" customFormat="1" ht="35" customHeight="1" spans="1:6">
      <c r="A13" s="7" t="s">
        <v>1377</v>
      </c>
      <c r="B13" s="11" t="s">
        <v>1378</v>
      </c>
      <c r="C13" s="11" t="s">
        <v>919</v>
      </c>
      <c r="D13" s="11" t="s">
        <v>1379</v>
      </c>
      <c r="E13" s="11">
        <v>2933.99</v>
      </c>
      <c r="F13" s="11" t="s">
        <v>1380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2019年</vt:lpstr>
      <vt:lpstr>2020年</vt:lpstr>
      <vt:lpstr>2021年</vt:lpstr>
      <vt:lpstr>2022年</vt:lpstr>
      <vt:lpstr>2023年</vt:lpstr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2024-03-28T08:46:00Z</dcterms:created>
  <dcterms:modified xsi:type="dcterms:W3CDTF">2024-03-29T07:18:08Z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1A73F387D88D4C70B8103402488DC706_13</vt:lpwstr>
  </property>
  <property fmtid="{D5CDD505-2E9C-101B-9397-08002B2CF9AE}" pid="3" name="KSOProductBuildVer">
    <vt:lpwstr>2052-12.1.0.16399</vt:lpwstr>
  </property>
</Properties>
</file>